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zepko\Desktop\Wykonanie I półrocze\"/>
    </mc:Choice>
  </mc:AlternateContent>
  <bookViews>
    <workbookView xWindow="0" yWindow="0" windowWidth="14370" windowHeight="679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4" i="1" l="1"/>
  <c r="E326" i="1"/>
  <c r="E323" i="1" s="1"/>
  <c r="D326" i="1"/>
  <c r="D323" i="1" s="1"/>
  <c r="E336" i="1"/>
  <c r="D336" i="1"/>
  <c r="F338" i="1"/>
  <c r="F330" i="1"/>
  <c r="F328" i="1"/>
  <c r="E304" i="1"/>
  <c r="D304" i="1"/>
  <c r="F306" i="1"/>
  <c r="E295" i="1"/>
  <c r="D295" i="1"/>
  <c r="F287" i="1"/>
  <c r="E250" i="1"/>
  <c r="D250" i="1"/>
  <c r="F254" i="1"/>
  <c r="E209" i="1"/>
  <c r="D209" i="1"/>
  <c r="E201" i="1"/>
  <c r="D201" i="1"/>
  <c r="F205" i="1"/>
  <c r="E194" i="1"/>
  <c r="D194" i="1"/>
  <c r="F196" i="1"/>
  <c r="E169" i="1"/>
  <c r="D169" i="1"/>
  <c r="D164" i="1"/>
  <c r="F171" i="1"/>
  <c r="E78" i="1"/>
  <c r="D78" i="1"/>
  <c r="F80" i="1"/>
  <c r="F326" i="1" l="1"/>
  <c r="F323" i="1"/>
  <c r="F201" i="1"/>
  <c r="F304" i="1"/>
  <c r="F194" i="1"/>
  <c r="F209" i="1"/>
  <c r="F169" i="1"/>
  <c r="F134" i="1"/>
  <c r="F127" i="1"/>
  <c r="F59" i="1"/>
  <c r="F56" i="1"/>
  <c r="F46" i="1"/>
  <c r="F38" i="1"/>
  <c r="F24" i="1"/>
  <c r="F15" i="1"/>
  <c r="E334" i="1" l="1"/>
  <c r="D334" i="1"/>
  <c r="E317" i="1"/>
  <c r="D317" i="1"/>
  <c r="E311" i="1"/>
  <c r="D311" i="1"/>
  <c r="D293" i="1"/>
  <c r="E285" i="1"/>
  <c r="E282" i="1" s="1"/>
  <c r="D285" i="1"/>
  <c r="D282" i="1" s="1"/>
  <c r="E274" i="1"/>
  <c r="D274" i="1"/>
  <c r="E264" i="1"/>
  <c r="D264" i="1"/>
  <c r="E258" i="1"/>
  <c r="D258" i="1"/>
  <c r="E243" i="1"/>
  <c r="D243" i="1"/>
  <c r="E237" i="1"/>
  <c r="D237" i="1"/>
  <c r="E228" i="1"/>
  <c r="D228" i="1"/>
  <c r="E216" i="1"/>
  <c r="D216" i="1"/>
  <c r="E189" i="1"/>
  <c r="D189" i="1"/>
  <c r="E183" i="1"/>
  <c r="D183" i="1"/>
  <c r="E176" i="1"/>
  <c r="D176" i="1"/>
  <c r="E159" i="1"/>
  <c r="E157" i="1" s="1"/>
  <c r="D159" i="1"/>
  <c r="D157" i="1" s="1"/>
  <c r="E122" i="1"/>
  <c r="D122" i="1"/>
  <c r="E150" i="1"/>
  <c r="D150" i="1"/>
  <c r="E137" i="1"/>
  <c r="D137" i="1"/>
  <c r="E111" i="1"/>
  <c r="D111" i="1"/>
  <c r="E104" i="1"/>
  <c r="D104" i="1"/>
  <c r="E94" i="1"/>
  <c r="E92" i="1" s="1"/>
  <c r="D94" i="1"/>
  <c r="D92" i="1" s="1"/>
  <c r="E85" i="1"/>
  <c r="D85" i="1"/>
  <c r="E71" i="1"/>
  <c r="E69" i="1" s="1"/>
  <c r="D71" i="1"/>
  <c r="D69" i="1" s="1"/>
  <c r="E63" i="1"/>
  <c r="D63" i="1"/>
  <c r="E54" i="1"/>
  <c r="E52" i="1" s="1"/>
  <c r="D54" i="1"/>
  <c r="D52" i="1" s="1"/>
  <c r="E44" i="1"/>
  <c r="E42" i="1" s="1"/>
  <c r="D44" i="1"/>
  <c r="D42" i="1" s="1"/>
  <c r="E31" i="1"/>
  <c r="D31" i="1"/>
  <c r="D29" i="1" s="1"/>
  <c r="E21" i="1"/>
  <c r="D21" i="1"/>
  <c r="D19" i="1" s="1"/>
  <c r="E13" i="1"/>
  <c r="E11" i="1" s="1"/>
  <c r="D13" i="1"/>
  <c r="D174" i="1" l="1"/>
  <c r="E174" i="1"/>
  <c r="F63" i="1"/>
  <c r="F237" i="1"/>
  <c r="F189" i="1"/>
  <c r="D302" i="1"/>
  <c r="F104" i="1"/>
  <c r="F122" i="1"/>
  <c r="F164" i="1"/>
  <c r="F258" i="1"/>
  <c r="F228" i="1"/>
  <c r="F94" i="1"/>
  <c r="F176" i="1"/>
  <c r="F274" i="1"/>
  <c r="F85" i="1"/>
  <c r="F216" i="1"/>
  <c r="F264" i="1"/>
  <c r="F42" i="1"/>
  <c r="F69" i="1"/>
  <c r="F92" i="1"/>
  <c r="F111" i="1"/>
  <c r="F150" i="1"/>
  <c r="F183" i="1"/>
  <c r="F250" i="1"/>
  <c r="E302" i="1"/>
  <c r="F336" i="1"/>
  <c r="F282" i="1"/>
  <c r="F295" i="1"/>
  <c r="D214" i="1"/>
  <c r="F243" i="1"/>
  <c r="F285" i="1"/>
  <c r="E293" i="1"/>
  <c r="F293" i="1" s="1"/>
  <c r="F311" i="1"/>
  <c r="F334" i="1"/>
  <c r="F71" i="1"/>
  <c r="E100" i="1"/>
  <c r="E214" i="1"/>
  <c r="F21" i="1"/>
  <c r="F54" i="1"/>
  <c r="F159" i="1"/>
  <c r="F44" i="1"/>
  <c r="F137" i="1"/>
  <c r="F31" i="1"/>
  <c r="E29" i="1"/>
  <c r="F29" i="1" s="1"/>
  <c r="E19" i="1"/>
  <c r="F19" i="1" s="1"/>
  <c r="F13" i="1"/>
  <c r="D11" i="1"/>
  <c r="D100" i="1"/>
  <c r="F315" i="1"/>
  <c r="F297" i="1"/>
  <c r="F279" i="1"/>
  <c r="F276" i="1"/>
  <c r="F268" i="1"/>
  <c r="F267" i="1"/>
  <c r="F260" i="1"/>
  <c r="F252" i="1"/>
  <c r="F245" i="1"/>
  <c r="F239" i="1"/>
  <c r="F233" i="1"/>
  <c r="F230" i="1"/>
  <c r="F223" i="1"/>
  <c r="F220" i="1"/>
  <c r="F211" i="1"/>
  <c r="F191" i="1"/>
  <c r="F185" i="1"/>
  <c r="F178" i="1"/>
  <c r="F166" i="1"/>
  <c r="F161" i="1"/>
  <c r="F153" i="1"/>
  <c r="F141" i="1"/>
  <c r="F140" i="1"/>
  <c r="F132" i="1"/>
  <c r="F131" i="1"/>
  <c r="F130" i="1"/>
  <c r="F129" i="1"/>
  <c r="F128" i="1"/>
  <c r="F126" i="1"/>
  <c r="F119" i="1"/>
  <c r="F118" i="1"/>
  <c r="F117" i="1"/>
  <c r="F116" i="1"/>
  <c r="F115" i="1"/>
  <c r="E343" i="1" l="1"/>
  <c r="F11" i="1"/>
  <c r="D343" i="1"/>
  <c r="F52" i="1"/>
  <c r="F174" i="1"/>
  <c r="F302" i="1"/>
  <c r="F157" i="1"/>
  <c r="F214" i="1"/>
  <c r="F100" i="1"/>
  <c r="F107" i="1"/>
  <c r="F96" i="1"/>
  <c r="F87" i="1"/>
  <c r="F73" i="1"/>
  <c r="F66" i="1"/>
  <c r="F65" i="1"/>
  <c r="F343" i="1" l="1"/>
  <c r="F40" i="1"/>
  <c r="F36" i="1"/>
  <c r="F35" i="1"/>
  <c r="F33" i="1"/>
</calcChain>
</file>

<file path=xl/comments1.xml><?xml version="1.0" encoding="utf-8"?>
<comments xmlns="http://schemas.openxmlformats.org/spreadsheetml/2006/main">
  <authors>
    <author>Teresa Rzepko</author>
  </authors>
  <commentList>
    <comment ref="F69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71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73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80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214" authorId="0" shapeId="0">
      <text>
        <r>
          <rPr>
            <b/>
            <sz val="9"/>
            <color indexed="81"/>
            <rFont val="Tahoma"/>
            <family val="2"/>
            <charset val="238"/>
          </rPr>
          <t>Teresa Rzepko: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<sst xmlns="http://schemas.openxmlformats.org/spreadsheetml/2006/main" count="294" uniqueCount="139">
  <si>
    <t>1.</t>
  </si>
  <si>
    <t>2.</t>
  </si>
  <si>
    <t>3.</t>
  </si>
  <si>
    <t>4.</t>
  </si>
  <si>
    <t>5.</t>
  </si>
  <si>
    <t>6.</t>
  </si>
  <si>
    <t>Dział</t>
  </si>
  <si>
    <t>Rozdział</t>
  </si>
  <si>
    <t>Treść</t>
  </si>
  <si>
    <t>Wykonanie</t>
  </si>
  <si>
    <t>%</t>
  </si>
  <si>
    <t>TRANSPORT   I   ŁĄCZNOŚĆ</t>
  </si>
  <si>
    <t>Drogi  publiczne  gminne</t>
  </si>
  <si>
    <t>w tym:</t>
  </si>
  <si>
    <t>§ 0690 Wpływy z różnych opłat</t>
  </si>
  <si>
    <t>§ 0920 Pozostałe odsetki</t>
  </si>
  <si>
    <t>TURYSTYKA</t>
  </si>
  <si>
    <t xml:space="preserve">Zadania w zakresie upowszechniania </t>
  </si>
  <si>
    <t>turystyki</t>
  </si>
  <si>
    <t>§ 6207 Dotacje celowe w ramach programów</t>
  </si>
  <si>
    <t>§ 6209 Dotacje celowe w ramach programów</t>
  </si>
  <si>
    <t>GOSPODARKA   MIESZKANIOWA</t>
  </si>
  <si>
    <t>Gospodarka gruntami i nieruchomościami</t>
  </si>
  <si>
    <t>§ 0470 Wpływy za zarząd i użytkowanie wieczyste</t>
  </si>
  <si>
    <t>finansowanych z udziałem środków europejskich</t>
  </si>
  <si>
    <t xml:space="preserve">§ 0750 Dochody z najmu i dzierżawy </t>
  </si>
  <si>
    <t>§ 0760 Wpływy z tytułu przekształcenia</t>
  </si>
  <si>
    <t>wieczystego użytkowania w prawo własności</t>
  </si>
  <si>
    <t>§  0770 Wpływy z tytułu odpłatnego nabycia</t>
  </si>
  <si>
    <t>prawa własności oraz wieczystego użytkowania</t>
  </si>
  <si>
    <t>DZIAŁALNOŚĆ  USŁUGOWA</t>
  </si>
  <si>
    <t>Cmentarze</t>
  </si>
  <si>
    <t>§ 2020 Dotacja celowa otrzymana z budżetu</t>
  </si>
  <si>
    <t>państwa na zadania bieżące realizowane  na</t>
  </si>
  <si>
    <t>podstawie porozumień</t>
  </si>
  <si>
    <t>ADMINISTRACJA   PUBLICZNA</t>
  </si>
  <si>
    <t>Urzędy  Wojewódzkie</t>
  </si>
  <si>
    <t>§ 2010 Dotacja celowa otrzymana z budżetu</t>
  </si>
  <si>
    <t>państwa na realizację zadań bieżących z zakresu</t>
  </si>
  <si>
    <t>administracji rządowej zleconych gminie</t>
  </si>
  <si>
    <t>§ 2360 Dochody jst związane z realizacją zadań z</t>
  </si>
  <si>
    <t>zakresu administracji rządowej oraz innych zadań</t>
  </si>
  <si>
    <t>Urzędy  gmin</t>
  </si>
  <si>
    <t>§ 0970 Wpływy z różnych dochodów</t>
  </si>
  <si>
    <t>URZĘDY NACZELNYCH ORGANÓW WŁADZY</t>
  </si>
  <si>
    <t>Urzędy naczelnych organów władzy państwowej</t>
  </si>
  <si>
    <t>administracji rządowej</t>
  </si>
  <si>
    <t>Wybory do rad gmin, rad powiatów i sejmików</t>
  </si>
  <si>
    <t>BEZPIECZEŃSTWO  PUBLICZNE</t>
  </si>
  <si>
    <t>Straż  Miejska</t>
  </si>
  <si>
    <t>§ 0570 Grzywny, mandaty, i inne kary pieniężne</t>
  </si>
  <si>
    <t>Dochody od osób prawnych, od osób fizycznych</t>
  </si>
  <si>
    <t>i innych jednostek nie posiadających osobowości</t>
  </si>
  <si>
    <t>prawnej</t>
  </si>
  <si>
    <t>Wpływy z podatku dochodowego od osób</t>
  </si>
  <si>
    <t>fizycznych</t>
  </si>
  <si>
    <t>§ 0350 Podatek od działalności gospodarczej..</t>
  </si>
  <si>
    <t>§ 0910 Odsetki od nieterminowych wpłat</t>
  </si>
  <si>
    <t>Wpływy z podatku rolnego, podatku leśnego,</t>
  </si>
  <si>
    <t>podatku od czynności cywilnoprawnych,</t>
  </si>
  <si>
    <t>podatków i opłat lokalnych od osób prawnych</t>
  </si>
  <si>
    <t>§ 0310 podatek od nieruchomości os.prawnych</t>
  </si>
  <si>
    <t>§ 0330 Podatek leśny</t>
  </si>
  <si>
    <t>§ 0340 Podatek od środków transportowych</t>
  </si>
  <si>
    <t>§ 0500 Podatek od czynności cywilnoprawnych</t>
  </si>
  <si>
    <t>podatków i opłat lokalnych od osób fizycznych</t>
  </si>
  <si>
    <t>§ 0310 podatek od nieruchomości os.fizycznych</t>
  </si>
  <si>
    <t>§ 0360 Podatek od spadków i darowizn</t>
  </si>
  <si>
    <t>§ 0370 Podatek od posiadania psów</t>
  </si>
  <si>
    <t>§ 0430 Wpływy z opłaty targowej</t>
  </si>
  <si>
    <t>§ 0440 Wpływy z opłaty miejscowej</t>
  </si>
  <si>
    <t>Wpływy z innych opłat stanowiących dochód</t>
  </si>
  <si>
    <t>jednostek samorządu terytorialnego</t>
  </si>
  <si>
    <t>§ 0410 Wpływy z opłaty skarbowej</t>
  </si>
  <si>
    <t>§ 0480 Wpływy z opłat za zezwolenie na</t>
  </si>
  <si>
    <t>sprzedaż alkoholu</t>
  </si>
  <si>
    <t>§ 0490 Wpływy z innych lokalnych opłat</t>
  </si>
  <si>
    <t>pobieranych przez jst na podstawie innych ustaw</t>
  </si>
  <si>
    <t>Udziały gmin w podatkach stanowiących dochód</t>
  </si>
  <si>
    <t>budżetu państwa</t>
  </si>
  <si>
    <t>§ 0020 Podatek dochodowy od osób prawnych</t>
  </si>
  <si>
    <t>§ 0010 Podatek dochodowy od osób fizycznych</t>
  </si>
  <si>
    <t>RÓŻNE  ROZLICZENIA</t>
  </si>
  <si>
    <t>Część oświatowa subwencji ogólnej</t>
  </si>
  <si>
    <t>§ 2920 Subwencja ogólna z budżetu</t>
  </si>
  <si>
    <t>Różne rozliczenia finansowe</t>
  </si>
  <si>
    <t>OŚWIATA  I  WYCHOWANIE</t>
  </si>
  <si>
    <t>Szkoły  podstawowe</t>
  </si>
  <si>
    <t>§ 2030 Dotacja celowa z budżetu państwa na</t>
  </si>
  <si>
    <t>realizację  własnych zadań bieżących gmin</t>
  </si>
  <si>
    <t>Przedszkola</t>
  </si>
  <si>
    <t>Pozostała działalność</t>
  </si>
  <si>
    <t>POMOC  SPOŁECZNA</t>
  </si>
  <si>
    <t>Świadczenia rodzinne, świadczenie z funduszu</t>
  </si>
  <si>
    <t>alimentacyjnego oraz składki na ubezpieczenie</t>
  </si>
  <si>
    <t>§ 2360 Dochody jst związane z realizacją zadań</t>
  </si>
  <si>
    <t>z zakresu administracji rządowej</t>
  </si>
  <si>
    <t>§ 291 Wpływy ze zwrotów dotacji</t>
  </si>
  <si>
    <t>Składki na ubezpieczenia zdrowotne..</t>
  </si>
  <si>
    <t>Zasiłki i pomoc w naturze, składki na ubezp.</t>
  </si>
  <si>
    <t>Dodatki mieszkaniowe</t>
  </si>
  <si>
    <t>Zasiłki stałe</t>
  </si>
  <si>
    <t>Ośrodki pomocy społecznej</t>
  </si>
  <si>
    <t>Usługi opiekuńcze i specjalistyczne usługi</t>
  </si>
  <si>
    <t>opiekuńcze</t>
  </si>
  <si>
    <t xml:space="preserve">§ 0830 Wpływy z usług </t>
  </si>
  <si>
    <t>POZOSTAŁE ZADANIA W ZAKRESIE POLITYKI</t>
  </si>
  <si>
    <t>SPOŁECZNEJ</t>
  </si>
  <si>
    <t>Pozostałe działalność</t>
  </si>
  <si>
    <t xml:space="preserve">w tym: </t>
  </si>
  <si>
    <t>§ 2007 Dotacja celowa w ramach programów</t>
  </si>
  <si>
    <t>EDUKACYJNA OPIEKA WYCHOWAWCZA</t>
  </si>
  <si>
    <t>Pomoc materialna dla uczniów</t>
  </si>
  <si>
    <t>GOSPODARKA KOMUNALNA I OCHRONA</t>
  </si>
  <si>
    <t>ŚRODOWISKA</t>
  </si>
  <si>
    <t>Wpływy i wydatki związane z gromadzeniem</t>
  </si>
  <si>
    <t>środków z opłat i kar za korzystanie ze</t>
  </si>
  <si>
    <t>środowiska</t>
  </si>
  <si>
    <t>środków z opłat produktowych</t>
  </si>
  <si>
    <t>§ 0400 Wpływy z opłaty produktowej</t>
  </si>
  <si>
    <t>KULTURA FIZYCZNA  I  SPORT</t>
  </si>
  <si>
    <t>Zadania w zakresie kultury fizycznej i sportu</t>
  </si>
  <si>
    <t>RAZEM  DOCHODY:</t>
  </si>
  <si>
    <t>Plan 2015 r.</t>
  </si>
  <si>
    <t>2015 r.</t>
  </si>
  <si>
    <t xml:space="preserve">                  Wykonanie   dochodów   budżetowych  miasta   Helu  </t>
  </si>
  <si>
    <t xml:space="preserve">                                    za  I półrocze 2015 roku</t>
  </si>
  <si>
    <t>I półrocze</t>
  </si>
  <si>
    <t>Wybory Prezydenta Rzeczypospolitej Polskiej</t>
  </si>
  <si>
    <t>Część równoważąca subwencji ogólnej dla gmin</t>
  </si>
  <si>
    <t>Gimnazja</t>
  </si>
  <si>
    <t>Realizacja zadań wymagających stosowania</t>
  </si>
  <si>
    <t>specjalnej organizacji nauki i metod pracy dla</t>
  </si>
  <si>
    <t>dzieci i młodzieży w szkołach podstawowych</t>
  </si>
  <si>
    <t>§ 2009 Dotacja celowa w ramach programów</t>
  </si>
  <si>
    <t>Gospodarka odpadami</t>
  </si>
  <si>
    <t>KULTURA I OCHRONA DZIEDZICTWA NARODOWEGO</t>
  </si>
  <si>
    <t>Pozostałe zadania w zakresie kultury</t>
  </si>
  <si>
    <t>Oddziały przedszkolne w szkołach podstawowych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</si>
</sst>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20" fontId="1" fillId="0" borderId="7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Border="1"/>
    <xf numFmtId="4" fontId="0" fillId="0" borderId="0" xfId="0" applyNumberFormat="1"/>
    <xf numFmtId="4" fontId="0" fillId="0" borderId="9" xfId="0" applyNumberFormat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" fontId="0" fillId="0" borderId="12" xfId="0" applyNumberFormat="1" applyBorder="1" applyAlignment="1">
      <alignment horizontal="center"/>
    </xf>
    <xf numFmtId="4" fontId="0" fillId="0" borderId="10" xfId="0" applyNumberFormat="1" applyBorder="1" applyAlignment="1">
      <alignment horizontal="center"/>
    </xf>
    <xf numFmtId="0" fontId="0" fillId="0" borderId="5" xfId="0" applyBorder="1"/>
    <xf numFmtId="4" fontId="0" fillId="0" borderId="5" xfId="0" applyNumberFormat="1" applyBorder="1"/>
    <xf numFmtId="0" fontId="0" fillId="0" borderId="0" xfId="0" applyBorder="1"/>
    <xf numFmtId="4" fontId="0" fillId="0" borderId="0" xfId="0" applyNumberFormat="1" applyBorder="1"/>
    <xf numFmtId="0" fontId="0" fillId="0" borderId="13" xfId="0" applyBorder="1" applyAlignment="1">
      <alignment horizontal="center"/>
    </xf>
    <xf numFmtId="4" fontId="0" fillId="0" borderId="11" xfId="0" applyNumberForma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4" fontId="0" fillId="0" borderId="14" xfId="0" applyNumberFormat="1" applyBorder="1" applyAlignment="1">
      <alignment horizontal="center"/>
    </xf>
    <xf numFmtId="4" fontId="0" fillId="0" borderId="16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/>
    <xf numFmtId="4" fontId="5" fillId="0" borderId="0" xfId="0" applyNumberFormat="1" applyFont="1"/>
    <xf numFmtId="0" fontId="0" fillId="0" borderId="17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7" xfId="0" applyBorder="1"/>
    <xf numFmtId="0" fontId="0" fillId="0" borderId="20" xfId="0" applyBorder="1"/>
    <xf numFmtId="4" fontId="0" fillId="0" borderId="7" xfId="0" applyNumberFormat="1" applyBorder="1"/>
    <xf numFmtId="4" fontId="0" fillId="0" borderId="20" xfId="0" applyNumberFormat="1" applyBorder="1"/>
    <xf numFmtId="4" fontId="0" fillId="0" borderId="19" xfId="0" applyNumberFormat="1" applyBorder="1"/>
    <xf numFmtId="0" fontId="0" fillId="0" borderId="4" xfId="0" applyBorder="1"/>
    <xf numFmtId="0" fontId="0" fillId="0" borderId="8" xfId="0" applyBorder="1"/>
    <xf numFmtId="4" fontId="0" fillId="0" borderId="8" xfId="0" applyNumberFormat="1" applyBorder="1"/>
    <xf numFmtId="4" fontId="0" fillId="0" borderId="6" xfId="0" applyNumberFormat="1" applyBorder="1"/>
    <xf numFmtId="0" fontId="0" fillId="0" borderId="6" xfId="0" applyBorder="1"/>
    <xf numFmtId="0" fontId="5" fillId="0" borderId="3" xfId="0" applyFont="1" applyBorder="1"/>
    <xf numFmtId="0" fontId="5" fillId="0" borderId="7" xfId="0" applyFont="1" applyBorder="1"/>
    <xf numFmtId="4" fontId="5" fillId="0" borderId="7" xfId="0" applyNumberFormat="1" applyFont="1" applyBorder="1"/>
    <xf numFmtId="0" fontId="5" fillId="0" borderId="9" xfId="0" applyFont="1" applyBorder="1"/>
    <xf numFmtId="0" fontId="5" fillId="0" borderId="20" xfId="0" applyFont="1" applyBorder="1"/>
    <xf numFmtId="4" fontId="5" fillId="0" borderId="20" xfId="0" applyNumberFormat="1" applyFont="1" applyBorder="1"/>
    <xf numFmtId="4" fontId="5" fillId="0" borderId="9" xfId="0" applyNumberFormat="1" applyFont="1" applyBorder="1"/>
    <xf numFmtId="164" fontId="0" fillId="0" borderId="7" xfId="0" applyNumberFormat="1" applyBorder="1"/>
    <xf numFmtId="164" fontId="5" fillId="0" borderId="7" xfId="0" applyNumberFormat="1" applyFont="1" applyBorder="1"/>
    <xf numFmtId="164" fontId="5" fillId="0" borderId="20" xfId="0" applyNumberFormat="1" applyFont="1" applyBorder="1"/>
    <xf numFmtId="164" fontId="0" fillId="0" borderId="8" xfId="0" applyNumberFormat="1" applyBorder="1"/>
    <xf numFmtId="0" fontId="5" fillId="0" borderId="19" xfId="0" applyFont="1" applyBorder="1"/>
    <xf numFmtId="0" fontId="6" fillId="0" borderId="0" xfId="0" applyFont="1"/>
    <xf numFmtId="0" fontId="5" fillId="0" borderId="0" xfId="0" applyFont="1" applyBorder="1"/>
    <xf numFmtId="4" fontId="5" fillId="0" borderId="0" xfId="0" applyNumberFormat="1" applyFont="1" applyBorder="1"/>
    <xf numFmtId="165" fontId="5" fillId="0" borderId="7" xfId="0" applyNumberFormat="1" applyFont="1" applyBorder="1"/>
    <xf numFmtId="165" fontId="0" fillId="0" borderId="7" xfId="0" applyNumberFormat="1" applyBorder="1"/>
    <xf numFmtId="4" fontId="0" fillId="0" borderId="3" xfId="0" applyNumberFormat="1" applyBorder="1"/>
    <xf numFmtId="4" fontId="0" fillId="0" borderId="4" xfId="0" applyNumberFormat="1" applyBorder="1"/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4" fontId="0" fillId="0" borderId="7" xfId="0" applyNumberFormat="1" applyBorder="1" applyAlignment="1">
      <alignment horizontal="center"/>
    </xf>
    <xf numFmtId="4" fontId="0" fillId="0" borderId="0" xfId="0" applyNumberForma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21" xfId="0" applyBorder="1"/>
    <xf numFmtId="4" fontId="5" fillId="0" borderId="7" xfId="0" applyNumberFormat="1" applyFont="1" applyBorder="1" applyAlignment="1">
      <alignment horizontal="right"/>
    </xf>
    <xf numFmtId="4" fontId="5" fillId="0" borderId="0" xfId="0" applyNumberFormat="1" applyFont="1" applyBorder="1" applyAlignment="1">
      <alignment horizontal="right"/>
    </xf>
    <xf numFmtId="165" fontId="5" fillId="0" borderId="7" xfId="0" applyNumberFormat="1" applyFont="1" applyBorder="1" applyAlignment="1">
      <alignment horizontal="right"/>
    </xf>
    <xf numFmtId="0" fontId="5" fillId="0" borderId="0" xfId="0" applyFont="1" applyFill="1" applyBorder="1"/>
    <xf numFmtId="0" fontId="5" fillId="0" borderId="17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Niebieskozielony">
      <a:dk1>
        <a:sysClr val="windowText" lastClr="000000"/>
      </a:dk1>
      <a:lt1>
        <a:sysClr val="window" lastClr="FFFFFF"/>
      </a:lt1>
      <a:dk2>
        <a:srgbClr val="373545"/>
      </a:dk2>
      <a:lt2>
        <a:srgbClr val="CEDBE6"/>
      </a:lt2>
      <a:accent1>
        <a:srgbClr val="3494BA"/>
      </a:accent1>
      <a:accent2>
        <a:srgbClr val="58B6C0"/>
      </a:accent2>
      <a:accent3>
        <a:srgbClr val="75BDA7"/>
      </a:accent3>
      <a:accent4>
        <a:srgbClr val="7A8C8E"/>
      </a:accent4>
      <a:accent5>
        <a:srgbClr val="84ACB6"/>
      </a:accent5>
      <a:accent6>
        <a:srgbClr val="2683C6"/>
      </a:accent6>
      <a:hlink>
        <a:srgbClr val="6B9F25"/>
      </a:hlink>
      <a:folHlink>
        <a:srgbClr val="9F6715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3:G455"/>
  <sheetViews>
    <sheetView tabSelected="1" view="pageLayout" topLeftCell="A160" zoomScaleNormal="100" workbookViewId="0">
      <selection activeCell="G181" sqref="G181"/>
    </sheetView>
  </sheetViews>
  <sheetFormatPr defaultRowHeight="15" x14ac:dyDescent="0.25"/>
  <cols>
    <col min="1" max="1" width="4.85546875" customWidth="1"/>
    <col min="2" max="2" width="6.28515625" customWidth="1"/>
    <col min="3" max="3" width="43.5703125" customWidth="1"/>
    <col min="4" max="5" width="12.7109375" customWidth="1"/>
    <col min="6" max="6" width="6.42578125" customWidth="1"/>
    <col min="7" max="7" width="6" customWidth="1"/>
  </cols>
  <sheetData>
    <row r="3" spans="1:7" ht="18.75" x14ac:dyDescent="0.3">
      <c r="A3" s="32"/>
      <c r="B3" s="60" t="s">
        <v>125</v>
      </c>
      <c r="C3" s="60"/>
      <c r="D3" s="60"/>
      <c r="E3" s="60"/>
      <c r="F3" s="2"/>
      <c r="G3" s="2"/>
    </row>
    <row r="4" spans="1:7" ht="18.75" x14ac:dyDescent="0.3">
      <c r="A4" s="32"/>
      <c r="B4" s="60"/>
      <c r="C4" s="60" t="s">
        <v>126</v>
      </c>
      <c r="D4" s="60"/>
      <c r="E4" s="60"/>
      <c r="F4" s="2"/>
      <c r="G4" s="2"/>
    </row>
    <row r="5" spans="1:7" ht="18.75" x14ac:dyDescent="0.3">
      <c r="B5" s="2"/>
      <c r="C5" s="2"/>
      <c r="D5" s="2"/>
      <c r="E5" s="2"/>
      <c r="F5" s="2"/>
      <c r="G5" s="2"/>
    </row>
    <row r="6" spans="1:7" x14ac:dyDescent="0.25">
      <c r="A6" s="3"/>
      <c r="B6" s="4"/>
      <c r="C6" s="5"/>
      <c r="D6" s="4"/>
      <c r="E6" s="5" t="s">
        <v>9</v>
      </c>
      <c r="F6" s="4" t="s">
        <v>10</v>
      </c>
    </row>
    <row r="7" spans="1:7" s="1" customFormat="1" ht="12.75" x14ac:dyDescent="0.2">
      <c r="A7" s="6" t="s">
        <v>6</v>
      </c>
      <c r="B7" s="7" t="s">
        <v>7</v>
      </c>
      <c r="C7" s="8" t="s">
        <v>8</v>
      </c>
      <c r="D7" s="7" t="s">
        <v>123</v>
      </c>
      <c r="E7" s="8" t="s">
        <v>127</v>
      </c>
      <c r="F7" s="9">
        <v>0.21111111111111111</v>
      </c>
    </row>
    <row r="8" spans="1:7" x14ac:dyDescent="0.25">
      <c r="A8" s="10"/>
      <c r="B8" s="11"/>
      <c r="C8" s="12"/>
      <c r="D8" s="11"/>
      <c r="E8" s="12" t="s">
        <v>124</v>
      </c>
      <c r="F8" s="11"/>
    </row>
    <row r="9" spans="1:7" ht="15.75" thickBot="1" x14ac:dyDescent="0.3">
      <c r="A9" s="16" t="s">
        <v>0</v>
      </c>
      <c r="B9" s="17" t="s">
        <v>1</v>
      </c>
      <c r="C9" s="16" t="s">
        <v>2</v>
      </c>
      <c r="D9" s="17" t="s">
        <v>3</v>
      </c>
      <c r="E9" s="16" t="s">
        <v>4</v>
      </c>
      <c r="F9" s="16" t="s">
        <v>5</v>
      </c>
    </row>
    <row r="10" spans="1:7" ht="15.75" thickTop="1" x14ac:dyDescent="0.25">
      <c r="A10" s="35"/>
      <c r="D10" s="37"/>
      <c r="F10" s="37"/>
    </row>
    <row r="11" spans="1:7" s="32" customFormat="1" ht="15.75" thickBot="1" x14ac:dyDescent="0.3">
      <c r="A11" s="48">
        <v>600</v>
      </c>
      <c r="B11" s="51"/>
      <c r="C11" s="51" t="s">
        <v>11</v>
      </c>
      <c r="D11" s="53">
        <f>SUM(D13)</f>
        <v>200000</v>
      </c>
      <c r="E11" s="54">
        <f>SUM(E13)</f>
        <v>4657</v>
      </c>
      <c r="F11" s="56">
        <f>E11/D11*100</f>
        <v>2.3285</v>
      </c>
    </row>
    <row r="12" spans="1:7" ht="15.75" thickTop="1" x14ac:dyDescent="0.25">
      <c r="A12" s="35"/>
      <c r="B12" s="37"/>
      <c r="D12" s="37"/>
      <c r="F12" s="37"/>
    </row>
    <row r="13" spans="1:7" s="32" customFormat="1" x14ac:dyDescent="0.25">
      <c r="A13" s="48"/>
      <c r="B13" s="49">
        <v>60016</v>
      </c>
      <c r="C13" s="32" t="s">
        <v>12</v>
      </c>
      <c r="D13" s="50">
        <f>SUM(D15:D17)</f>
        <v>200000</v>
      </c>
      <c r="E13" s="33">
        <f>SUM(E15:E17)</f>
        <v>4657</v>
      </c>
      <c r="F13" s="56">
        <f>E13/D13*100</f>
        <v>2.3285</v>
      </c>
    </row>
    <row r="14" spans="1:7" x14ac:dyDescent="0.25">
      <c r="A14" s="35"/>
      <c r="B14" s="38"/>
      <c r="C14" t="s">
        <v>13</v>
      </c>
      <c r="D14" s="40"/>
      <c r="E14" s="14"/>
      <c r="F14" s="38"/>
    </row>
    <row r="15" spans="1:7" x14ac:dyDescent="0.25">
      <c r="A15" s="35"/>
      <c r="B15" s="38"/>
      <c r="C15" t="s">
        <v>14</v>
      </c>
      <c r="D15" s="40">
        <v>200000</v>
      </c>
      <c r="E15" s="14">
        <v>4657</v>
      </c>
      <c r="F15" s="55">
        <f t="shared" ref="F15" si="0">E15/D15*100</f>
        <v>2.3285</v>
      </c>
    </row>
    <row r="16" spans="1:7" x14ac:dyDescent="0.25">
      <c r="A16" s="35"/>
      <c r="B16" s="38"/>
      <c r="C16" t="s">
        <v>15</v>
      </c>
      <c r="D16" s="40">
        <v>0</v>
      </c>
      <c r="E16" s="14">
        <v>0</v>
      </c>
      <c r="F16" s="55">
        <v>0</v>
      </c>
    </row>
    <row r="17" spans="1:6" ht="15.75" thickBot="1" x14ac:dyDescent="0.3">
      <c r="A17" s="36"/>
      <c r="B17" s="39"/>
      <c r="C17" s="13"/>
      <c r="D17" s="41"/>
      <c r="E17" s="15"/>
      <c r="F17" s="39"/>
    </row>
    <row r="18" spans="1:6" ht="15.75" thickTop="1" x14ac:dyDescent="0.25">
      <c r="A18" s="35"/>
      <c r="D18" s="40"/>
      <c r="E18" s="14"/>
      <c r="F18" s="38"/>
    </row>
    <row r="19" spans="1:6" s="32" customFormat="1" ht="15.75" thickBot="1" x14ac:dyDescent="0.3">
      <c r="A19" s="48">
        <v>630</v>
      </c>
      <c r="B19" s="51"/>
      <c r="C19" s="51" t="s">
        <v>16</v>
      </c>
      <c r="D19" s="53">
        <f>SUM(D21)</f>
        <v>500000</v>
      </c>
      <c r="E19" s="54">
        <f>SUM(E21)</f>
        <v>500000</v>
      </c>
      <c r="F19" s="57">
        <f>E19/D19*100</f>
        <v>100</v>
      </c>
    </row>
    <row r="20" spans="1:6" ht="15.75" thickTop="1" x14ac:dyDescent="0.25">
      <c r="A20" s="35"/>
      <c r="B20" s="37"/>
      <c r="D20" s="40"/>
      <c r="E20" s="14"/>
      <c r="F20" s="38"/>
    </row>
    <row r="21" spans="1:6" s="32" customFormat="1" x14ac:dyDescent="0.25">
      <c r="A21" s="48"/>
      <c r="B21" s="49">
        <v>63003</v>
      </c>
      <c r="C21" s="32" t="s">
        <v>17</v>
      </c>
      <c r="D21" s="50">
        <f>SUM(D23:D27)</f>
        <v>500000</v>
      </c>
      <c r="E21" s="33">
        <f>SUM(E24:E27)</f>
        <v>500000</v>
      </c>
      <c r="F21" s="56">
        <f>E21/D21*100</f>
        <v>100</v>
      </c>
    </row>
    <row r="22" spans="1:6" x14ac:dyDescent="0.25">
      <c r="A22" s="35"/>
      <c r="B22" s="38"/>
      <c r="C22" t="s">
        <v>18</v>
      </c>
      <c r="D22" s="40"/>
      <c r="E22" s="14"/>
      <c r="F22" s="38"/>
    </row>
    <row r="23" spans="1:6" x14ac:dyDescent="0.25">
      <c r="A23" s="35"/>
      <c r="B23" s="38"/>
      <c r="C23" t="s">
        <v>13</v>
      </c>
      <c r="D23" s="40"/>
      <c r="E23" s="14"/>
      <c r="F23" s="38"/>
    </row>
    <row r="24" spans="1:6" x14ac:dyDescent="0.25">
      <c r="A24" s="35"/>
      <c r="B24" s="38"/>
      <c r="C24" t="s">
        <v>19</v>
      </c>
      <c r="D24" s="40">
        <v>500000</v>
      </c>
      <c r="E24" s="14">
        <v>375000</v>
      </c>
      <c r="F24" s="55">
        <f>E24/D24*100</f>
        <v>75</v>
      </c>
    </row>
    <row r="25" spans="1:6" x14ac:dyDescent="0.25">
      <c r="A25" s="35"/>
      <c r="B25" s="38"/>
      <c r="C25" t="s">
        <v>24</v>
      </c>
      <c r="D25" s="40"/>
      <c r="E25" s="14"/>
      <c r="F25" s="38"/>
    </row>
    <row r="26" spans="1:6" x14ac:dyDescent="0.25">
      <c r="A26" s="35"/>
      <c r="B26" s="38"/>
      <c r="C26" t="s">
        <v>20</v>
      </c>
      <c r="D26" s="40">
        <v>0</v>
      </c>
      <c r="E26" s="14">
        <v>125000</v>
      </c>
      <c r="F26" s="55">
        <v>0</v>
      </c>
    </row>
    <row r="27" spans="1:6" ht="15.75" thickBot="1" x14ac:dyDescent="0.3">
      <c r="A27" s="35"/>
      <c r="B27" s="39"/>
      <c r="C27" s="13" t="s">
        <v>24</v>
      </c>
      <c r="D27" s="41"/>
      <c r="E27" s="15"/>
      <c r="F27" s="39"/>
    </row>
    <row r="28" spans="1:6" ht="15.75" thickTop="1" x14ac:dyDescent="0.25">
      <c r="A28" s="34"/>
      <c r="D28" s="40"/>
      <c r="E28" s="14"/>
      <c r="F28" s="38"/>
    </row>
    <row r="29" spans="1:6" s="32" customFormat="1" ht="15.75" thickBot="1" x14ac:dyDescent="0.3">
      <c r="A29" s="48">
        <v>700</v>
      </c>
      <c r="B29" s="51"/>
      <c r="C29" s="51" t="s">
        <v>21</v>
      </c>
      <c r="D29" s="53">
        <f>SUM(D31)</f>
        <v>2534167</v>
      </c>
      <c r="E29" s="54">
        <f>SUM(E31)</f>
        <v>548061.28999999992</v>
      </c>
      <c r="F29" s="52">
        <f>E29/D29*100</f>
        <v>21.626881338128069</v>
      </c>
    </row>
    <row r="30" spans="1:6" ht="15.75" thickTop="1" x14ac:dyDescent="0.25">
      <c r="A30" s="35"/>
      <c r="B30" s="37"/>
      <c r="D30" s="42"/>
      <c r="E30" s="14"/>
      <c r="F30" s="37"/>
    </row>
    <row r="31" spans="1:6" s="32" customFormat="1" x14ac:dyDescent="0.25">
      <c r="A31" s="48"/>
      <c r="B31" s="49">
        <v>70005</v>
      </c>
      <c r="C31" s="32" t="s">
        <v>22</v>
      </c>
      <c r="D31" s="50">
        <f>SUM(D33:D40)</f>
        <v>2534167</v>
      </c>
      <c r="E31" s="33">
        <f>SUM(E33:E40)</f>
        <v>548061.28999999992</v>
      </c>
      <c r="F31" s="49">
        <f>E31/D31*100</f>
        <v>21.626881338128069</v>
      </c>
    </row>
    <row r="32" spans="1:6" x14ac:dyDescent="0.25">
      <c r="A32" s="35"/>
      <c r="B32" s="38"/>
      <c r="C32" t="s">
        <v>13</v>
      </c>
      <c r="D32" s="40"/>
      <c r="E32" s="14"/>
      <c r="F32" s="38"/>
    </row>
    <row r="33" spans="1:6" x14ac:dyDescent="0.25">
      <c r="A33" s="35"/>
      <c r="B33" s="38"/>
      <c r="C33" t="s">
        <v>23</v>
      </c>
      <c r="D33" s="40">
        <v>18500</v>
      </c>
      <c r="E33" s="14">
        <v>18265.330000000002</v>
      </c>
      <c r="F33" s="38">
        <f>E33/D33*100</f>
        <v>98.731513513513519</v>
      </c>
    </row>
    <row r="34" spans="1:6" x14ac:dyDescent="0.25">
      <c r="A34" s="35"/>
      <c r="B34" s="38"/>
      <c r="C34" t="s">
        <v>14</v>
      </c>
      <c r="D34" s="40">
        <v>0</v>
      </c>
      <c r="E34" s="14">
        <v>69.599999999999994</v>
      </c>
      <c r="F34" s="38">
        <v>0</v>
      </c>
    </row>
    <row r="35" spans="1:6" x14ac:dyDescent="0.25">
      <c r="A35" s="35"/>
      <c r="B35" s="38"/>
      <c r="C35" t="s">
        <v>25</v>
      </c>
      <c r="D35" s="40">
        <v>800000</v>
      </c>
      <c r="E35" s="14">
        <v>343535.98</v>
      </c>
      <c r="F35" s="38">
        <f>E35/D35*100</f>
        <v>42.941997499999992</v>
      </c>
    </row>
    <row r="36" spans="1:6" x14ac:dyDescent="0.25">
      <c r="A36" s="35"/>
      <c r="B36" s="38"/>
      <c r="C36" t="s">
        <v>26</v>
      </c>
      <c r="D36" s="40">
        <v>5000</v>
      </c>
      <c r="E36" s="14">
        <v>0</v>
      </c>
      <c r="F36" s="38">
        <f>E36/D36*100</f>
        <v>0</v>
      </c>
    </row>
    <row r="37" spans="1:6" x14ac:dyDescent="0.25">
      <c r="A37" s="35"/>
      <c r="B37" s="38"/>
      <c r="C37" t="s">
        <v>27</v>
      </c>
      <c r="D37" s="40"/>
      <c r="E37" s="14"/>
      <c r="F37" s="38"/>
    </row>
    <row r="38" spans="1:6" x14ac:dyDescent="0.25">
      <c r="A38" s="35"/>
      <c r="B38" s="38"/>
      <c r="C38" t="s">
        <v>28</v>
      </c>
      <c r="D38" s="40">
        <v>1708667</v>
      </c>
      <c r="E38" s="14">
        <v>183741.43</v>
      </c>
      <c r="F38" s="55">
        <f>E38/D38*100</f>
        <v>10.753495561159664</v>
      </c>
    </row>
    <row r="39" spans="1:6" x14ac:dyDescent="0.25">
      <c r="A39" s="35"/>
      <c r="B39" s="38"/>
      <c r="C39" t="s">
        <v>29</v>
      </c>
      <c r="D39" s="40"/>
      <c r="E39" s="14"/>
      <c r="F39" s="38"/>
    </row>
    <row r="40" spans="1:6" ht="15.75" thickBot="1" x14ac:dyDescent="0.3">
      <c r="A40" s="36"/>
      <c r="B40" s="39"/>
      <c r="C40" s="13" t="s">
        <v>15</v>
      </c>
      <c r="D40" s="41">
        <v>2000</v>
      </c>
      <c r="E40" s="15">
        <v>2448.9499999999998</v>
      </c>
      <c r="F40" s="39">
        <f>E40/D40*100</f>
        <v>122.44749999999999</v>
      </c>
    </row>
    <row r="41" spans="1:6" ht="15.75" thickTop="1" x14ac:dyDescent="0.25">
      <c r="A41" s="35"/>
      <c r="D41" s="40"/>
      <c r="E41" s="14"/>
      <c r="F41" s="38"/>
    </row>
    <row r="42" spans="1:6" s="32" customFormat="1" ht="15.75" thickBot="1" x14ac:dyDescent="0.3">
      <c r="A42" s="48">
        <v>710</v>
      </c>
      <c r="B42" s="51"/>
      <c r="C42" s="51" t="s">
        <v>30</v>
      </c>
      <c r="D42" s="53">
        <f>SUM(D44)</f>
        <v>2500</v>
      </c>
      <c r="E42" s="54">
        <f>SUM(E44)</f>
        <v>2500</v>
      </c>
      <c r="F42" s="57">
        <f>E42/D42*100</f>
        <v>100</v>
      </c>
    </row>
    <row r="43" spans="1:6" ht="15.75" thickTop="1" x14ac:dyDescent="0.25">
      <c r="A43" s="35"/>
      <c r="B43" s="37"/>
      <c r="D43" s="40"/>
      <c r="E43" s="14"/>
      <c r="F43" s="38"/>
    </row>
    <row r="44" spans="1:6" s="32" customFormat="1" x14ac:dyDescent="0.25">
      <c r="A44" s="48"/>
      <c r="B44" s="49">
        <v>71035</v>
      </c>
      <c r="C44" s="32" t="s">
        <v>31</v>
      </c>
      <c r="D44" s="50">
        <f>SUM(D46:D49)</f>
        <v>2500</v>
      </c>
      <c r="E44" s="33">
        <f>SUM(E46:E49)</f>
        <v>2500</v>
      </c>
      <c r="F44" s="56">
        <f>E44/D44*100</f>
        <v>100</v>
      </c>
    </row>
    <row r="45" spans="1:6" x14ac:dyDescent="0.25">
      <c r="A45" s="35"/>
      <c r="B45" s="38"/>
      <c r="C45" t="s">
        <v>13</v>
      </c>
      <c r="D45" s="40"/>
      <c r="E45" s="14"/>
      <c r="F45" s="38"/>
    </row>
    <row r="46" spans="1:6" x14ac:dyDescent="0.25">
      <c r="A46" s="35"/>
      <c r="B46" s="38"/>
      <c r="C46" t="s">
        <v>32</v>
      </c>
      <c r="D46" s="40">
        <v>2500</v>
      </c>
      <c r="E46" s="14">
        <v>2500</v>
      </c>
      <c r="F46" s="55">
        <f>E46/D46*100</f>
        <v>100</v>
      </c>
    </row>
    <row r="47" spans="1:6" x14ac:dyDescent="0.25">
      <c r="A47" s="35"/>
      <c r="B47" s="38"/>
      <c r="C47" t="s">
        <v>33</v>
      </c>
      <c r="D47" s="40"/>
      <c r="E47" s="14"/>
      <c r="F47" s="38"/>
    </row>
    <row r="48" spans="1:6" x14ac:dyDescent="0.25">
      <c r="A48" s="35"/>
      <c r="B48" s="38"/>
      <c r="C48" t="s">
        <v>34</v>
      </c>
      <c r="D48" s="40"/>
      <c r="E48" s="14"/>
      <c r="F48" s="38"/>
    </row>
    <row r="49" spans="1:6" ht="15.75" thickBot="1" x14ac:dyDescent="0.3">
      <c r="A49" s="36"/>
      <c r="B49" s="39"/>
      <c r="C49" s="13"/>
      <c r="D49" s="41"/>
      <c r="E49" s="15"/>
      <c r="F49" s="39"/>
    </row>
    <row r="50" spans="1:6" ht="16.5" thickTop="1" thickBot="1" x14ac:dyDescent="0.3">
      <c r="A50" s="16" t="s">
        <v>0</v>
      </c>
      <c r="B50" s="16" t="s">
        <v>1</v>
      </c>
      <c r="C50" s="16" t="s">
        <v>2</v>
      </c>
      <c r="D50" s="18" t="s">
        <v>3</v>
      </c>
      <c r="E50" s="19" t="s">
        <v>4</v>
      </c>
      <c r="F50" s="16" t="s">
        <v>5</v>
      </c>
    </row>
    <row r="51" spans="1:6" ht="15.75" thickTop="1" x14ac:dyDescent="0.25">
      <c r="A51" s="35"/>
      <c r="D51" s="42"/>
      <c r="E51" s="14"/>
      <c r="F51" s="37"/>
    </row>
    <row r="52" spans="1:6" s="32" customFormat="1" ht="15.75" thickBot="1" x14ac:dyDescent="0.3">
      <c r="A52" s="48">
        <v>750</v>
      </c>
      <c r="B52" s="51"/>
      <c r="C52" s="51" t="s">
        <v>35</v>
      </c>
      <c r="D52" s="53">
        <f>SUM(D54+D63)</f>
        <v>65010</v>
      </c>
      <c r="E52" s="54">
        <f>SUM(E54+E63)</f>
        <v>30403.879999999997</v>
      </c>
      <c r="F52" s="52">
        <f>E52/D52*100</f>
        <v>46.768004922319641</v>
      </c>
    </row>
    <row r="53" spans="1:6" ht="15.75" thickTop="1" x14ac:dyDescent="0.25">
      <c r="A53" s="35"/>
      <c r="B53" s="37"/>
      <c r="D53" s="40"/>
      <c r="E53" s="14"/>
      <c r="F53" s="38"/>
    </row>
    <row r="54" spans="1:6" s="32" customFormat="1" x14ac:dyDescent="0.25">
      <c r="A54" s="48"/>
      <c r="B54" s="49">
        <v>75011</v>
      </c>
      <c r="C54" s="32" t="s">
        <v>36</v>
      </c>
      <c r="D54" s="50">
        <f>SUM(D56:D61)</f>
        <v>40010</v>
      </c>
      <c r="E54" s="33">
        <f>SUM(E56:E61)</f>
        <v>20011.75</v>
      </c>
      <c r="F54" s="56">
        <f>E54/D54*100</f>
        <v>50.016870782304423</v>
      </c>
    </row>
    <row r="55" spans="1:6" x14ac:dyDescent="0.25">
      <c r="A55" s="35"/>
      <c r="B55" s="38"/>
      <c r="C55" t="s">
        <v>13</v>
      </c>
      <c r="D55" s="40"/>
      <c r="E55" s="14"/>
      <c r="F55" s="38"/>
    </row>
    <row r="56" spans="1:6" x14ac:dyDescent="0.25">
      <c r="A56" s="35"/>
      <c r="B56" s="38"/>
      <c r="C56" t="s">
        <v>37</v>
      </c>
      <c r="D56" s="40">
        <v>40000</v>
      </c>
      <c r="E56" s="14">
        <v>20004</v>
      </c>
      <c r="F56" s="55">
        <f>E56/D56*100</f>
        <v>50.01</v>
      </c>
    </row>
    <row r="57" spans="1:6" x14ac:dyDescent="0.25">
      <c r="A57" s="35"/>
      <c r="B57" s="38"/>
      <c r="C57" t="s">
        <v>38</v>
      </c>
      <c r="D57" s="40"/>
      <c r="E57" s="14"/>
      <c r="F57" s="38"/>
    </row>
    <row r="58" spans="1:6" x14ac:dyDescent="0.25">
      <c r="A58" s="35"/>
      <c r="B58" s="38"/>
      <c r="C58" t="s">
        <v>39</v>
      </c>
      <c r="D58" s="40"/>
      <c r="E58" s="14"/>
      <c r="F58" s="38"/>
    </row>
    <row r="59" spans="1:6" x14ac:dyDescent="0.25">
      <c r="A59" s="35"/>
      <c r="B59" s="38"/>
      <c r="C59" t="s">
        <v>40</v>
      </c>
      <c r="D59" s="40">
        <v>10</v>
      </c>
      <c r="E59" s="14">
        <v>7.75</v>
      </c>
      <c r="F59" s="55">
        <f>E59/D59*100</f>
        <v>77.5</v>
      </c>
    </row>
    <row r="60" spans="1:6" x14ac:dyDescent="0.25">
      <c r="A60" s="35"/>
      <c r="B60" s="38"/>
      <c r="C60" t="s">
        <v>41</v>
      </c>
      <c r="D60" s="40"/>
      <c r="E60" s="14"/>
      <c r="F60" s="38"/>
    </row>
    <row r="61" spans="1:6" x14ac:dyDescent="0.25">
      <c r="A61" s="35"/>
      <c r="B61" s="44"/>
      <c r="C61" s="20"/>
      <c r="D61" s="45"/>
      <c r="E61" s="21"/>
      <c r="F61" s="44"/>
    </row>
    <row r="62" spans="1:6" x14ac:dyDescent="0.25">
      <c r="A62" s="35"/>
      <c r="B62" s="38"/>
      <c r="D62" s="40"/>
      <c r="E62" s="14"/>
      <c r="F62" s="38"/>
    </row>
    <row r="63" spans="1:6" s="32" customFormat="1" x14ac:dyDescent="0.25">
      <c r="A63" s="48"/>
      <c r="B63" s="49">
        <v>75023</v>
      </c>
      <c r="C63" s="32" t="s">
        <v>42</v>
      </c>
      <c r="D63" s="50">
        <f>SUM(D64:D67)</f>
        <v>25000</v>
      </c>
      <c r="E63" s="33">
        <f>SUM(E65:E67)</f>
        <v>10392.129999999999</v>
      </c>
      <c r="F63" s="49">
        <f>E63/D63*100</f>
        <v>41.568519999999999</v>
      </c>
    </row>
    <row r="64" spans="1:6" x14ac:dyDescent="0.25">
      <c r="A64" s="35"/>
      <c r="B64" s="38"/>
      <c r="C64" t="s">
        <v>13</v>
      </c>
      <c r="D64" s="40"/>
      <c r="E64" s="14"/>
      <c r="F64" s="38"/>
    </row>
    <row r="65" spans="1:6" x14ac:dyDescent="0.25">
      <c r="A65" s="35"/>
      <c r="B65" s="38"/>
      <c r="C65" t="s">
        <v>14</v>
      </c>
      <c r="D65" s="40">
        <v>10000</v>
      </c>
      <c r="E65" s="14">
        <v>10135.82</v>
      </c>
      <c r="F65" s="38">
        <f>E65/D65*100</f>
        <v>101.3582</v>
      </c>
    </row>
    <row r="66" spans="1:6" x14ac:dyDescent="0.25">
      <c r="A66" s="35"/>
      <c r="B66" s="38"/>
      <c r="C66" t="s">
        <v>43</v>
      </c>
      <c r="D66" s="40">
        <v>15000</v>
      </c>
      <c r="E66" s="14">
        <v>256.31</v>
      </c>
      <c r="F66" s="38">
        <f>E66/D66*100</f>
        <v>1.7087333333333332</v>
      </c>
    </row>
    <row r="67" spans="1:6" ht="15.75" thickBot="1" x14ac:dyDescent="0.3">
      <c r="A67" s="36"/>
      <c r="B67" s="39"/>
      <c r="C67" s="13"/>
      <c r="D67" s="41"/>
      <c r="E67" s="15"/>
      <c r="F67" s="39"/>
    </row>
    <row r="68" spans="1:6" ht="15.75" thickTop="1" x14ac:dyDescent="0.25">
      <c r="A68" s="35"/>
      <c r="D68" s="40"/>
      <c r="E68" s="14"/>
      <c r="F68" s="38"/>
    </row>
    <row r="69" spans="1:6" s="32" customFormat="1" ht="15.75" thickBot="1" x14ac:dyDescent="0.3">
      <c r="A69" s="48">
        <v>751</v>
      </c>
      <c r="B69" s="51"/>
      <c r="C69" s="51" t="s">
        <v>44</v>
      </c>
      <c r="D69" s="53">
        <f>SUM(D71+D78+D85)</f>
        <v>17707</v>
      </c>
      <c r="E69" s="54">
        <f>SUM(E71+E78+E85)</f>
        <v>17395</v>
      </c>
      <c r="F69" s="57">
        <f>E69/D69*100</f>
        <v>98.237984977692435</v>
      </c>
    </row>
    <row r="70" spans="1:6" s="32" customFormat="1" ht="15.75" thickTop="1" x14ac:dyDescent="0.25">
      <c r="A70" s="48"/>
      <c r="B70" s="81"/>
      <c r="C70" s="59"/>
      <c r="D70" s="50"/>
      <c r="E70" s="62"/>
      <c r="F70" s="56"/>
    </row>
    <row r="71" spans="1:6" s="32" customFormat="1" x14ac:dyDescent="0.25">
      <c r="A71" s="48"/>
      <c r="B71" s="49">
        <v>75101</v>
      </c>
      <c r="C71" s="32" t="s">
        <v>45</v>
      </c>
      <c r="D71" s="50">
        <f>SUM(D73:D75)</f>
        <v>630</v>
      </c>
      <c r="E71" s="33">
        <f>SUM(E73:E75)</f>
        <v>318</v>
      </c>
      <c r="F71" s="56">
        <f>E71/D71*100</f>
        <v>50.476190476190474</v>
      </c>
    </row>
    <row r="72" spans="1:6" x14ac:dyDescent="0.25">
      <c r="A72" s="35"/>
      <c r="B72" s="38"/>
      <c r="C72" t="s">
        <v>13</v>
      </c>
      <c r="D72" s="40"/>
      <c r="E72" s="14"/>
      <c r="F72" s="38"/>
    </row>
    <row r="73" spans="1:6" x14ac:dyDescent="0.25">
      <c r="A73" s="35"/>
      <c r="B73" s="38"/>
      <c r="C73" t="s">
        <v>37</v>
      </c>
      <c r="D73" s="40">
        <v>630</v>
      </c>
      <c r="E73" s="14">
        <v>318</v>
      </c>
      <c r="F73" s="55">
        <f>E73/D73*100</f>
        <v>50.476190476190474</v>
      </c>
    </row>
    <row r="74" spans="1:6" x14ac:dyDescent="0.25">
      <c r="A74" s="35"/>
      <c r="B74" s="38"/>
      <c r="C74" t="s">
        <v>38</v>
      </c>
      <c r="D74" s="40"/>
      <c r="E74" s="14"/>
      <c r="F74" s="38"/>
    </row>
    <row r="75" spans="1:6" x14ac:dyDescent="0.25">
      <c r="A75" s="35"/>
      <c r="B75" s="38"/>
      <c r="C75" t="s">
        <v>46</v>
      </c>
      <c r="D75" s="40"/>
      <c r="E75" s="14"/>
      <c r="F75" s="38"/>
    </row>
    <row r="76" spans="1:6" x14ac:dyDescent="0.25">
      <c r="A76" s="35"/>
      <c r="B76" s="44"/>
      <c r="C76" s="20"/>
      <c r="D76" s="45"/>
      <c r="E76" s="21"/>
      <c r="F76" s="44"/>
    </row>
    <row r="77" spans="1:6" x14ac:dyDescent="0.25">
      <c r="A77" s="35"/>
      <c r="B77" s="38"/>
      <c r="D77" s="40"/>
      <c r="E77" s="14"/>
      <c r="F77" s="38"/>
    </row>
    <row r="78" spans="1:6" s="32" customFormat="1" x14ac:dyDescent="0.25">
      <c r="A78" s="48"/>
      <c r="B78" s="49">
        <v>75107</v>
      </c>
      <c r="C78" s="32" t="s">
        <v>128</v>
      </c>
      <c r="D78" s="50">
        <f>SUM(D80)</f>
        <v>12753</v>
      </c>
      <c r="E78" s="33">
        <f>SUM(E80)</f>
        <v>12753</v>
      </c>
      <c r="F78" s="63">
        <v>100</v>
      </c>
    </row>
    <row r="79" spans="1:6" x14ac:dyDescent="0.25">
      <c r="A79" s="35"/>
      <c r="B79" s="38"/>
      <c r="C79" t="s">
        <v>13</v>
      </c>
      <c r="D79" s="40"/>
      <c r="E79" s="14"/>
      <c r="F79" s="38"/>
    </row>
    <row r="80" spans="1:6" x14ac:dyDescent="0.25">
      <c r="A80" s="35"/>
      <c r="B80" s="38"/>
      <c r="C80" t="s">
        <v>37</v>
      </c>
      <c r="D80" s="40">
        <v>12753</v>
      </c>
      <c r="E80" s="14">
        <v>12753</v>
      </c>
      <c r="F80" s="55">
        <f>E80/D80*100</f>
        <v>100</v>
      </c>
    </row>
    <row r="81" spans="1:6" x14ac:dyDescent="0.25">
      <c r="A81" s="35"/>
      <c r="B81" s="38"/>
      <c r="C81" t="s">
        <v>38</v>
      </c>
      <c r="D81" s="40"/>
      <c r="E81" s="14"/>
      <c r="F81" s="38"/>
    </row>
    <row r="82" spans="1:6" x14ac:dyDescent="0.25">
      <c r="A82" s="35"/>
      <c r="B82" s="38"/>
      <c r="C82" t="s">
        <v>46</v>
      </c>
      <c r="D82" s="40"/>
      <c r="E82" s="14"/>
      <c r="F82" s="38"/>
    </row>
    <row r="83" spans="1:6" x14ac:dyDescent="0.25">
      <c r="A83" s="35"/>
      <c r="B83" s="44"/>
      <c r="C83" s="20"/>
      <c r="D83" s="45"/>
      <c r="E83" s="21"/>
      <c r="F83" s="44"/>
    </row>
    <row r="84" spans="1:6" x14ac:dyDescent="0.25">
      <c r="A84" s="35"/>
      <c r="B84" s="38"/>
      <c r="D84" s="40"/>
      <c r="E84" s="14"/>
      <c r="F84" s="38"/>
    </row>
    <row r="85" spans="1:6" s="32" customFormat="1" x14ac:dyDescent="0.25">
      <c r="A85" s="48"/>
      <c r="B85" s="49">
        <v>75109</v>
      </c>
      <c r="C85" s="32" t="s">
        <v>47</v>
      </c>
      <c r="D85" s="50">
        <f>SUM(D87)</f>
        <v>4324</v>
      </c>
      <c r="E85" s="33">
        <f>SUM(E87)</f>
        <v>4324</v>
      </c>
      <c r="F85" s="56">
        <f>E85/D85*100</f>
        <v>100</v>
      </c>
    </row>
    <row r="86" spans="1:6" x14ac:dyDescent="0.25">
      <c r="A86" s="35"/>
      <c r="B86" s="38"/>
      <c r="C86" t="s">
        <v>13</v>
      </c>
      <c r="D86" s="40"/>
      <c r="E86" s="14"/>
      <c r="F86" s="38"/>
    </row>
    <row r="87" spans="1:6" x14ac:dyDescent="0.25">
      <c r="A87" s="35"/>
      <c r="B87" s="38"/>
      <c r="C87" t="s">
        <v>37</v>
      </c>
      <c r="D87" s="40">
        <v>4324</v>
      </c>
      <c r="E87" s="14">
        <v>4324</v>
      </c>
      <c r="F87" s="55">
        <f>E87/D87*100</f>
        <v>100</v>
      </c>
    </row>
    <row r="88" spans="1:6" x14ac:dyDescent="0.25">
      <c r="A88" s="35"/>
      <c r="B88" s="38"/>
      <c r="C88" t="s">
        <v>38</v>
      </c>
      <c r="D88" s="40"/>
      <c r="E88" s="14"/>
      <c r="F88" s="38"/>
    </row>
    <row r="89" spans="1:6" x14ac:dyDescent="0.25">
      <c r="A89" s="35"/>
      <c r="B89" s="38"/>
      <c r="C89" t="s">
        <v>46</v>
      </c>
      <c r="D89" s="40"/>
      <c r="E89" s="14"/>
      <c r="F89" s="38"/>
    </row>
    <row r="90" spans="1:6" ht="15.75" thickBot="1" x14ac:dyDescent="0.3">
      <c r="A90" s="39"/>
      <c r="B90" s="39"/>
      <c r="C90" s="13"/>
      <c r="D90" s="41"/>
      <c r="E90" s="15"/>
      <c r="F90" s="39"/>
    </row>
    <row r="91" spans="1:6" ht="15.75" thickTop="1" x14ac:dyDescent="0.25">
      <c r="A91" s="35"/>
      <c r="D91" s="40"/>
      <c r="E91" s="14"/>
      <c r="F91" s="38"/>
    </row>
    <row r="92" spans="1:6" s="32" customFormat="1" ht="15.75" thickBot="1" x14ac:dyDescent="0.3">
      <c r="A92" s="48">
        <v>754</v>
      </c>
      <c r="B92" s="51"/>
      <c r="C92" s="51" t="s">
        <v>48</v>
      </c>
      <c r="D92" s="53">
        <f>SUM(D94)</f>
        <v>30000</v>
      </c>
      <c r="E92" s="54">
        <f>SUM(E94)</f>
        <v>2160</v>
      </c>
      <c r="F92" s="52">
        <f>E92/D92*100</f>
        <v>7.1999999999999993</v>
      </c>
    </row>
    <row r="93" spans="1:6" ht="15.75" thickTop="1" x14ac:dyDescent="0.25">
      <c r="A93" s="35"/>
      <c r="B93" s="38"/>
      <c r="D93" s="40"/>
      <c r="E93" s="14"/>
      <c r="F93" s="49"/>
    </row>
    <row r="94" spans="1:6" s="32" customFormat="1" x14ac:dyDescent="0.25">
      <c r="A94" s="48"/>
      <c r="B94" s="49">
        <v>75416</v>
      </c>
      <c r="C94" s="32" t="s">
        <v>49</v>
      </c>
      <c r="D94" s="50">
        <f>SUM(D96)</f>
        <v>30000</v>
      </c>
      <c r="E94" s="33">
        <f>SUM(E96)</f>
        <v>2160</v>
      </c>
      <c r="F94" s="49">
        <f>E94/D94*100</f>
        <v>7.1999999999999993</v>
      </c>
    </row>
    <row r="95" spans="1:6" x14ac:dyDescent="0.25">
      <c r="A95" s="35"/>
      <c r="B95" s="38"/>
      <c r="C95" t="s">
        <v>13</v>
      </c>
      <c r="D95" s="40"/>
      <c r="E95" s="14"/>
      <c r="F95" s="38"/>
    </row>
    <row r="96" spans="1:6" x14ac:dyDescent="0.25">
      <c r="A96" s="35"/>
      <c r="B96" s="38"/>
      <c r="C96" t="s">
        <v>50</v>
      </c>
      <c r="D96" s="40">
        <v>30000</v>
      </c>
      <c r="E96" s="14">
        <v>2160</v>
      </c>
      <c r="F96" s="38">
        <f>E96/D96*100</f>
        <v>7.1999999999999993</v>
      </c>
    </row>
    <row r="97" spans="1:6" x14ac:dyDescent="0.25">
      <c r="A97" s="35"/>
      <c r="B97" s="38"/>
      <c r="D97" s="40"/>
      <c r="E97" s="14"/>
      <c r="F97" s="38"/>
    </row>
    <row r="98" spans="1:6" x14ac:dyDescent="0.25">
      <c r="A98" s="43"/>
      <c r="B98" s="44"/>
      <c r="C98" s="20"/>
      <c r="D98" s="45"/>
      <c r="E98" s="21"/>
      <c r="F98" s="44"/>
    </row>
    <row r="99" spans="1:6" ht="15.75" thickBot="1" x14ac:dyDescent="0.3">
      <c r="A99" s="24" t="s">
        <v>0</v>
      </c>
      <c r="B99" s="16" t="s">
        <v>1</v>
      </c>
      <c r="C99" s="17" t="s">
        <v>2</v>
      </c>
      <c r="D99" s="19" t="s">
        <v>3</v>
      </c>
      <c r="E99" s="25" t="s">
        <v>4</v>
      </c>
      <c r="F99" s="16" t="s">
        <v>5</v>
      </c>
    </row>
    <row r="100" spans="1:6" s="32" customFormat="1" ht="15.75" thickTop="1" x14ac:dyDescent="0.25">
      <c r="A100" s="48">
        <v>756</v>
      </c>
      <c r="C100" s="32" t="s">
        <v>51</v>
      </c>
      <c r="D100" s="50">
        <f>SUM(D104+D111+D122+D137+D150)</f>
        <v>6979646</v>
      </c>
      <c r="E100" s="33">
        <f>SUM(E104+E111+E122+E137+E150)</f>
        <v>3214395.4299999997</v>
      </c>
      <c r="F100" s="56">
        <f>E100/D100*100</f>
        <v>46.053846140620877</v>
      </c>
    </row>
    <row r="101" spans="1:6" s="32" customFormat="1" x14ac:dyDescent="0.25">
      <c r="A101" s="48"/>
      <c r="C101" s="32" t="s">
        <v>52</v>
      </c>
      <c r="D101" s="50"/>
      <c r="E101" s="33"/>
      <c r="F101" s="49"/>
    </row>
    <row r="102" spans="1:6" s="32" customFormat="1" ht="15.75" thickBot="1" x14ac:dyDescent="0.3">
      <c r="A102" s="48"/>
      <c r="B102" s="51"/>
      <c r="C102" s="51" t="s">
        <v>53</v>
      </c>
      <c r="D102" s="53"/>
      <c r="E102" s="54"/>
      <c r="F102" s="52"/>
    </row>
    <row r="103" spans="1:6" ht="15.75" thickTop="1" x14ac:dyDescent="0.25">
      <c r="A103" s="35"/>
      <c r="B103" s="37"/>
      <c r="D103" s="40"/>
      <c r="E103" s="14"/>
      <c r="F103" s="38"/>
    </row>
    <row r="104" spans="1:6" s="32" customFormat="1" x14ac:dyDescent="0.25">
      <c r="A104" s="48"/>
      <c r="B104" s="49">
        <v>75601</v>
      </c>
      <c r="C104" s="32" t="s">
        <v>54</v>
      </c>
      <c r="D104" s="50">
        <f>SUM(D106:D108)</f>
        <v>40000</v>
      </c>
      <c r="E104" s="33">
        <f>SUM(E107:E109)</f>
        <v>5543.51</v>
      </c>
      <c r="F104" s="49">
        <f>E104/D104*100</f>
        <v>13.858775000000001</v>
      </c>
    </row>
    <row r="105" spans="1:6" x14ac:dyDescent="0.25">
      <c r="A105" s="35"/>
      <c r="B105" s="38"/>
      <c r="C105" s="32" t="s">
        <v>55</v>
      </c>
      <c r="D105" s="40"/>
      <c r="E105" s="14"/>
      <c r="F105" s="38"/>
    </row>
    <row r="106" spans="1:6" x14ac:dyDescent="0.25">
      <c r="A106" s="35"/>
      <c r="B106" s="38"/>
      <c r="C106" t="s">
        <v>13</v>
      </c>
      <c r="D106" s="40"/>
      <c r="E106" s="14"/>
      <c r="F106" s="38"/>
    </row>
    <row r="107" spans="1:6" x14ac:dyDescent="0.25">
      <c r="A107" s="35"/>
      <c r="B107" s="38"/>
      <c r="C107" t="s">
        <v>56</v>
      </c>
      <c r="D107" s="40">
        <v>40000</v>
      </c>
      <c r="E107" s="14">
        <v>5515.51</v>
      </c>
      <c r="F107" s="55">
        <f>E107/D107*100</f>
        <v>13.788775000000001</v>
      </c>
    </row>
    <row r="108" spans="1:6" x14ac:dyDescent="0.25">
      <c r="A108" s="35"/>
      <c r="B108" s="38"/>
      <c r="C108" t="s">
        <v>57</v>
      </c>
      <c r="D108" s="40">
        <v>0</v>
      </c>
      <c r="E108" s="14">
        <v>28</v>
      </c>
      <c r="F108" s="38">
        <v>0</v>
      </c>
    </row>
    <row r="109" spans="1:6" x14ac:dyDescent="0.25">
      <c r="A109" s="35"/>
      <c r="B109" s="44"/>
      <c r="C109" s="20"/>
      <c r="D109" s="45"/>
      <c r="E109" s="21"/>
      <c r="F109" s="44"/>
    </row>
    <row r="110" spans="1:6" x14ac:dyDescent="0.25">
      <c r="A110" s="35"/>
      <c r="B110" s="38"/>
      <c r="D110" s="40"/>
      <c r="E110" s="14"/>
      <c r="F110" s="38"/>
    </row>
    <row r="111" spans="1:6" s="32" customFormat="1" x14ac:dyDescent="0.25">
      <c r="A111" s="48"/>
      <c r="B111" s="49">
        <v>75615</v>
      </c>
      <c r="C111" s="32" t="s">
        <v>58</v>
      </c>
      <c r="D111" s="50">
        <f>SUM(D115:D120)</f>
        <v>3334826</v>
      </c>
      <c r="E111" s="33">
        <f>SUM(E115:E120)</f>
        <v>1581588.71</v>
      </c>
      <c r="F111" s="49">
        <f>E111/D111*100</f>
        <v>47.426423747445895</v>
      </c>
    </row>
    <row r="112" spans="1:6" s="32" customFormat="1" x14ac:dyDescent="0.25">
      <c r="A112" s="48"/>
      <c r="B112" s="49"/>
      <c r="C112" s="32" t="s">
        <v>59</v>
      </c>
      <c r="D112" s="50"/>
      <c r="E112" s="33"/>
      <c r="F112" s="49"/>
    </row>
    <row r="113" spans="1:6" s="32" customFormat="1" x14ac:dyDescent="0.25">
      <c r="A113" s="48"/>
      <c r="B113" s="49"/>
      <c r="C113" s="32" t="s">
        <v>60</v>
      </c>
      <c r="D113" s="50"/>
      <c r="E113" s="33"/>
      <c r="F113" s="49"/>
    </row>
    <row r="114" spans="1:6" x14ac:dyDescent="0.25">
      <c r="A114" s="35"/>
      <c r="B114" s="38"/>
      <c r="C114" t="s">
        <v>13</v>
      </c>
      <c r="D114" s="40"/>
      <c r="E114" s="14"/>
      <c r="F114" s="38"/>
    </row>
    <row r="115" spans="1:6" x14ac:dyDescent="0.25">
      <c r="A115" s="35"/>
      <c r="B115" s="38"/>
      <c r="C115" t="s">
        <v>61</v>
      </c>
      <c r="D115" s="40">
        <v>3268826</v>
      </c>
      <c r="E115" s="14">
        <v>1488778.71</v>
      </c>
      <c r="F115" s="38">
        <f>E115/D115*100</f>
        <v>45.544752458527924</v>
      </c>
    </row>
    <row r="116" spans="1:6" x14ac:dyDescent="0.25">
      <c r="A116" s="35"/>
      <c r="B116" s="38"/>
      <c r="C116" t="s">
        <v>62</v>
      </c>
      <c r="D116" s="40">
        <v>34000</v>
      </c>
      <c r="E116" s="14">
        <v>16637</v>
      </c>
      <c r="F116" s="55">
        <f>E116/D116*100</f>
        <v>48.932352941176468</v>
      </c>
    </row>
    <row r="117" spans="1:6" x14ac:dyDescent="0.25">
      <c r="A117" s="35"/>
      <c r="B117" s="38"/>
      <c r="C117" t="s">
        <v>63</v>
      </c>
      <c r="D117" s="40">
        <v>30000</v>
      </c>
      <c r="E117" s="14">
        <v>21000</v>
      </c>
      <c r="F117" s="38">
        <f>E117/D117*100</f>
        <v>70</v>
      </c>
    </row>
    <row r="118" spans="1:6" x14ac:dyDescent="0.25">
      <c r="A118" s="35"/>
      <c r="B118" s="38"/>
      <c r="C118" t="s">
        <v>64</v>
      </c>
      <c r="D118" s="40">
        <v>500</v>
      </c>
      <c r="E118" s="14">
        <v>60</v>
      </c>
      <c r="F118" s="55">
        <f>E118/D118*100</f>
        <v>12</v>
      </c>
    </row>
    <row r="119" spans="1:6" x14ac:dyDescent="0.25">
      <c r="A119" s="35"/>
      <c r="B119" s="38"/>
      <c r="C119" t="s">
        <v>57</v>
      </c>
      <c r="D119" s="40">
        <v>1500</v>
      </c>
      <c r="E119" s="14">
        <v>55113</v>
      </c>
      <c r="F119" s="38">
        <f>E119/D119*100</f>
        <v>3674.2</v>
      </c>
    </row>
    <row r="120" spans="1:6" x14ac:dyDescent="0.25">
      <c r="A120" s="35"/>
      <c r="B120" s="44"/>
      <c r="C120" s="20"/>
      <c r="D120" s="45"/>
      <c r="E120" s="21"/>
      <c r="F120" s="44"/>
    </row>
    <row r="121" spans="1:6" x14ac:dyDescent="0.25">
      <c r="A121" s="35"/>
      <c r="B121" s="38"/>
      <c r="D121" s="46"/>
      <c r="E121" s="14"/>
      <c r="F121" s="47"/>
    </row>
    <row r="122" spans="1:6" s="32" customFormat="1" x14ac:dyDescent="0.25">
      <c r="A122" s="48"/>
      <c r="B122" s="49">
        <v>75616</v>
      </c>
      <c r="C122" s="32" t="s">
        <v>58</v>
      </c>
      <c r="D122" s="50">
        <f>SUM(D126:D134)</f>
        <v>960000</v>
      </c>
      <c r="E122" s="33">
        <f>SUM(E126:E134)</f>
        <v>453006.72000000009</v>
      </c>
      <c r="F122" s="49">
        <f t="shared" ref="F122" si="1">E122/D122*100</f>
        <v>47.188200000000009</v>
      </c>
    </row>
    <row r="123" spans="1:6" s="32" customFormat="1" x14ac:dyDescent="0.25">
      <c r="A123" s="48"/>
      <c r="B123" s="49"/>
      <c r="C123" s="32" t="s">
        <v>59</v>
      </c>
      <c r="D123" s="50"/>
      <c r="E123" s="33"/>
      <c r="F123" s="49"/>
    </row>
    <row r="124" spans="1:6" s="32" customFormat="1" x14ac:dyDescent="0.25">
      <c r="A124" s="48"/>
      <c r="B124" s="49"/>
      <c r="C124" s="32" t="s">
        <v>65</v>
      </c>
      <c r="D124" s="50"/>
      <c r="E124" s="33"/>
      <c r="F124" s="49"/>
    </row>
    <row r="125" spans="1:6" x14ac:dyDescent="0.25">
      <c r="A125" s="35"/>
      <c r="B125" s="38"/>
      <c r="C125" t="s">
        <v>13</v>
      </c>
      <c r="D125" s="40"/>
      <c r="E125" s="14"/>
      <c r="F125" s="38"/>
    </row>
    <row r="126" spans="1:6" x14ac:dyDescent="0.25">
      <c r="A126" s="35"/>
      <c r="B126" s="38"/>
      <c r="C126" t="s">
        <v>66</v>
      </c>
      <c r="D126" s="40">
        <v>480000</v>
      </c>
      <c r="E126" s="14">
        <v>318219.56</v>
      </c>
      <c r="F126" s="55">
        <f t="shared" ref="F126:F134" si="2">E126/D126*100</f>
        <v>66.295741666666657</v>
      </c>
    </row>
    <row r="127" spans="1:6" x14ac:dyDescent="0.25">
      <c r="A127" s="35"/>
      <c r="B127" s="38"/>
      <c r="C127" t="s">
        <v>63</v>
      </c>
      <c r="D127" s="40">
        <v>10000</v>
      </c>
      <c r="E127" s="14">
        <v>3700.2</v>
      </c>
      <c r="F127" s="55">
        <f t="shared" si="2"/>
        <v>37.001999999999995</v>
      </c>
    </row>
    <row r="128" spans="1:6" x14ac:dyDescent="0.25">
      <c r="A128" s="35"/>
      <c r="B128" s="38"/>
      <c r="C128" t="s">
        <v>67</v>
      </c>
      <c r="D128" s="40">
        <v>10000</v>
      </c>
      <c r="E128" s="14">
        <v>4857</v>
      </c>
      <c r="F128" s="38">
        <f t="shared" si="2"/>
        <v>48.57</v>
      </c>
    </row>
    <row r="129" spans="1:6" x14ac:dyDescent="0.25">
      <c r="A129" s="35"/>
      <c r="B129" s="38"/>
      <c r="C129" t="s">
        <v>68</v>
      </c>
      <c r="D129" s="40">
        <v>8500</v>
      </c>
      <c r="E129" s="14">
        <v>6947.2</v>
      </c>
      <c r="F129" s="38">
        <f t="shared" si="2"/>
        <v>81.731764705882341</v>
      </c>
    </row>
    <row r="130" spans="1:6" x14ac:dyDescent="0.25">
      <c r="A130" s="35"/>
      <c r="B130" s="38"/>
      <c r="C130" t="s">
        <v>69</v>
      </c>
      <c r="D130" s="40">
        <v>90000</v>
      </c>
      <c r="E130" s="14">
        <v>40800</v>
      </c>
      <c r="F130" s="38">
        <f t="shared" si="2"/>
        <v>45.333333333333329</v>
      </c>
    </row>
    <row r="131" spans="1:6" x14ac:dyDescent="0.25">
      <c r="A131" s="35"/>
      <c r="B131" s="38"/>
      <c r="C131" t="s">
        <v>70</v>
      </c>
      <c r="D131" s="40">
        <v>220000</v>
      </c>
      <c r="E131" s="14">
        <v>17511.64</v>
      </c>
      <c r="F131" s="38">
        <f t="shared" si="2"/>
        <v>7.9598363636363629</v>
      </c>
    </row>
    <row r="132" spans="1:6" x14ac:dyDescent="0.25">
      <c r="A132" s="35"/>
      <c r="B132" s="38"/>
      <c r="C132" t="s">
        <v>64</v>
      </c>
      <c r="D132" s="40">
        <v>140000</v>
      </c>
      <c r="E132" s="14">
        <v>59460.82</v>
      </c>
      <c r="F132" s="38">
        <f t="shared" si="2"/>
        <v>42.472014285714287</v>
      </c>
    </row>
    <row r="133" spans="1:6" x14ac:dyDescent="0.25">
      <c r="A133" s="35"/>
      <c r="B133" s="38"/>
      <c r="C133" t="s">
        <v>14</v>
      </c>
      <c r="D133" s="40">
        <v>0</v>
      </c>
      <c r="E133" s="14">
        <v>258.39999999999998</v>
      </c>
      <c r="F133" s="38">
        <v>0</v>
      </c>
    </row>
    <row r="134" spans="1:6" x14ac:dyDescent="0.25">
      <c r="A134" s="35"/>
      <c r="B134" s="38"/>
      <c r="C134" t="s">
        <v>57</v>
      </c>
      <c r="D134" s="40">
        <v>1500</v>
      </c>
      <c r="E134" s="14">
        <v>1251.9000000000001</v>
      </c>
      <c r="F134" s="55">
        <f t="shared" si="2"/>
        <v>83.460000000000008</v>
      </c>
    </row>
    <row r="135" spans="1:6" x14ac:dyDescent="0.25">
      <c r="A135" s="35"/>
      <c r="B135" s="44"/>
      <c r="C135" s="20"/>
      <c r="D135" s="66"/>
      <c r="E135" s="45"/>
      <c r="F135" s="58"/>
    </row>
    <row r="136" spans="1:6" x14ac:dyDescent="0.25">
      <c r="A136" s="35"/>
      <c r="B136" s="38"/>
      <c r="C136" s="22"/>
      <c r="D136" s="65"/>
      <c r="E136" s="65"/>
      <c r="F136" s="38"/>
    </row>
    <row r="137" spans="1:6" s="32" customFormat="1" x14ac:dyDescent="0.25">
      <c r="A137" s="48"/>
      <c r="B137" s="49">
        <v>75618</v>
      </c>
      <c r="C137" s="32" t="s">
        <v>71</v>
      </c>
      <c r="D137" s="50">
        <f>SUM(D140:D148)</f>
        <v>215000</v>
      </c>
      <c r="E137" s="33">
        <f>SUM(E140:E148)</f>
        <v>155324.84</v>
      </c>
      <c r="F137" s="56">
        <f>E137/D137*100</f>
        <v>72.244111627906975</v>
      </c>
    </row>
    <row r="138" spans="1:6" x14ac:dyDescent="0.25">
      <c r="A138" s="35"/>
      <c r="B138" s="38"/>
      <c r="C138" s="32" t="s">
        <v>72</v>
      </c>
      <c r="D138" s="40"/>
      <c r="E138" s="14"/>
      <c r="F138" s="38"/>
    </row>
    <row r="139" spans="1:6" x14ac:dyDescent="0.25">
      <c r="A139" s="35"/>
      <c r="B139" s="38"/>
      <c r="C139" t="s">
        <v>13</v>
      </c>
      <c r="D139" s="40"/>
      <c r="E139" s="14"/>
      <c r="F139" s="38"/>
    </row>
    <row r="140" spans="1:6" x14ac:dyDescent="0.25">
      <c r="A140" s="35"/>
      <c r="B140" s="38"/>
      <c r="C140" t="s">
        <v>73</v>
      </c>
      <c r="D140" s="40">
        <v>15000</v>
      </c>
      <c r="E140" s="14">
        <v>6849.9</v>
      </c>
      <c r="F140" s="38">
        <f>E140/D140*100</f>
        <v>45.665999999999997</v>
      </c>
    </row>
    <row r="141" spans="1:6" x14ac:dyDescent="0.25">
      <c r="A141" s="35"/>
      <c r="B141" s="38"/>
      <c r="C141" t="s">
        <v>74</v>
      </c>
      <c r="D141" s="40">
        <v>200000</v>
      </c>
      <c r="E141" s="14">
        <v>148324.94</v>
      </c>
      <c r="F141" s="38">
        <f>E141/D141*100</f>
        <v>74.162469999999999</v>
      </c>
    </row>
    <row r="142" spans="1:6" x14ac:dyDescent="0.25">
      <c r="A142" s="35"/>
      <c r="B142" s="38"/>
      <c r="C142" t="s">
        <v>75</v>
      </c>
      <c r="D142" s="40"/>
      <c r="E142" s="14"/>
      <c r="F142" s="38"/>
    </row>
    <row r="143" spans="1:6" x14ac:dyDescent="0.25">
      <c r="A143" s="35"/>
      <c r="B143" s="38"/>
      <c r="C143" t="s">
        <v>76</v>
      </c>
      <c r="D143" s="40">
        <v>0</v>
      </c>
      <c r="E143" s="14">
        <v>150</v>
      </c>
      <c r="F143" s="55">
        <v>0</v>
      </c>
    </row>
    <row r="144" spans="1:6" x14ac:dyDescent="0.25">
      <c r="A144" s="35"/>
      <c r="B144" s="38"/>
      <c r="C144" t="s">
        <v>77</v>
      </c>
      <c r="D144" s="40"/>
      <c r="E144" s="14"/>
      <c r="F144" s="38"/>
    </row>
    <row r="145" spans="1:6" x14ac:dyDescent="0.25">
      <c r="A145" s="35"/>
      <c r="B145" s="38"/>
      <c r="C145" t="s">
        <v>57</v>
      </c>
      <c r="D145" s="40">
        <v>0</v>
      </c>
      <c r="E145" s="14">
        <v>0</v>
      </c>
      <c r="F145" s="64">
        <v>0</v>
      </c>
    </row>
    <row r="146" spans="1:6" x14ac:dyDescent="0.25">
      <c r="A146" s="35"/>
      <c r="B146" s="38"/>
      <c r="D146" s="40"/>
      <c r="E146" s="14"/>
      <c r="F146" s="64"/>
    </row>
    <row r="147" spans="1:6" x14ac:dyDescent="0.25">
      <c r="A147" s="35"/>
      <c r="B147" s="38"/>
      <c r="D147" s="40"/>
      <c r="E147" s="14"/>
      <c r="F147" s="64"/>
    </row>
    <row r="148" spans="1:6" x14ac:dyDescent="0.25">
      <c r="A148" s="44"/>
      <c r="B148" s="44"/>
      <c r="C148" s="20"/>
      <c r="D148" s="45"/>
      <c r="E148" s="21"/>
      <c r="F148" s="44"/>
    </row>
    <row r="149" spans="1:6" x14ac:dyDescent="0.25">
      <c r="A149" s="26" t="s">
        <v>0</v>
      </c>
      <c r="B149" s="27" t="s">
        <v>1</v>
      </c>
      <c r="C149" s="28" t="s">
        <v>2</v>
      </c>
      <c r="D149" s="29" t="s">
        <v>3</v>
      </c>
      <c r="E149" s="30" t="s">
        <v>4</v>
      </c>
      <c r="F149" s="27" t="s">
        <v>5</v>
      </c>
    </row>
    <row r="150" spans="1:6" s="32" customFormat="1" x14ac:dyDescent="0.25">
      <c r="A150" s="48"/>
      <c r="B150" s="49">
        <v>75621</v>
      </c>
      <c r="C150" s="32" t="s">
        <v>78</v>
      </c>
      <c r="D150" s="50">
        <f>SUM(D153:D155)</f>
        <v>2429820</v>
      </c>
      <c r="E150" s="33">
        <f>SUM(E153:E155)</f>
        <v>1018931.65</v>
      </c>
      <c r="F150" s="49">
        <f>E150/D150*100</f>
        <v>41.934449876945621</v>
      </c>
    </row>
    <row r="151" spans="1:6" s="32" customFormat="1" x14ac:dyDescent="0.25">
      <c r="A151" s="48"/>
      <c r="B151" s="49"/>
      <c r="C151" s="32" t="s">
        <v>79</v>
      </c>
      <c r="D151" s="50"/>
      <c r="E151" s="33"/>
      <c r="F151" s="49"/>
    </row>
    <row r="152" spans="1:6" x14ac:dyDescent="0.25">
      <c r="A152" s="35"/>
      <c r="B152" s="38"/>
      <c r="C152" t="s">
        <v>13</v>
      </c>
      <c r="D152" s="40"/>
      <c r="E152" s="14"/>
      <c r="F152" s="38"/>
    </row>
    <row r="153" spans="1:6" x14ac:dyDescent="0.25">
      <c r="A153" s="35"/>
      <c r="B153" s="38"/>
      <c r="C153" t="s">
        <v>81</v>
      </c>
      <c r="D153" s="40">
        <v>2354820</v>
      </c>
      <c r="E153" s="14">
        <v>1056351</v>
      </c>
      <c r="F153" s="38">
        <f>E153/D153*100</f>
        <v>44.85909751063776</v>
      </c>
    </row>
    <row r="154" spans="1:6" x14ac:dyDescent="0.25">
      <c r="A154" s="35"/>
      <c r="B154" s="38"/>
      <c r="C154" t="s">
        <v>80</v>
      </c>
      <c r="D154" s="40">
        <v>75000</v>
      </c>
      <c r="E154" s="14">
        <v>-37419.35</v>
      </c>
      <c r="F154" s="64">
        <v>0</v>
      </c>
    </row>
    <row r="155" spans="1:6" ht="15.75" thickBot="1" x14ac:dyDescent="0.3">
      <c r="A155" s="36"/>
      <c r="B155" s="39"/>
      <c r="C155" s="13"/>
      <c r="D155" s="41"/>
      <c r="E155" s="15"/>
      <c r="F155" s="39"/>
    </row>
    <row r="156" spans="1:6" ht="15.75" thickTop="1" x14ac:dyDescent="0.25">
      <c r="A156" s="35"/>
      <c r="D156" s="40"/>
      <c r="E156" s="14"/>
      <c r="F156" s="38"/>
    </row>
    <row r="157" spans="1:6" s="32" customFormat="1" ht="15.75" thickBot="1" x14ac:dyDescent="0.3">
      <c r="A157" s="48">
        <v>758</v>
      </c>
      <c r="B157" s="51"/>
      <c r="C157" s="51" t="s">
        <v>82</v>
      </c>
      <c r="D157" s="53">
        <f>SUM(D159+D164+D169)</f>
        <v>3258972</v>
      </c>
      <c r="E157" s="54">
        <f>SUM(E159+E164+E169)</f>
        <v>1998780.45</v>
      </c>
      <c r="F157" s="52">
        <f>E157/D157*100</f>
        <v>61.33162389857906</v>
      </c>
    </row>
    <row r="158" spans="1:6" ht="15.75" thickTop="1" x14ac:dyDescent="0.25">
      <c r="A158" s="35"/>
      <c r="B158" s="37"/>
      <c r="D158" s="40"/>
      <c r="E158" s="14"/>
      <c r="F158" s="38"/>
    </row>
    <row r="159" spans="1:6" s="32" customFormat="1" x14ac:dyDescent="0.25">
      <c r="A159" s="48"/>
      <c r="B159" s="49">
        <v>75801</v>
      </c>
      <c r="C159" s="32" t="s">
        <v>83</v>
      </c>
      <c r="D159" s="50">
        <f>SUM(D161)</f>
        <v>3214786</v>
      </c>
      <c r="E159" s="33">
        <f>SUM(E161)</f>
        <v>1978328</v>
      </c>
      <c r="F159" s="56">
        <f>E159/D159*100</f>
        <v>61.538404111502288</v>
      </c>
    </row>
    <row r="160" spans="1:6" x14ac:dyDescent="0.25">
      <c r="A160" s="35"/>
      <c r="B160" s="38"/>
      <c r="C160" t="s">
        <v>13</v>
      </c>
      <c r="D160" s="40"/>
      <c r="E160" s="14"/>
      <c r="F160" s="38"/>
    </row>
    <row r="161" spans="1:6" x14ac:dyDescent="0.25">
      <c r="A161" s="35"/>
      <c r="B161" s="38"/>
      <c r="C161" t="s">
        <v>84</v>
      </c>
      <c r="D161" s="40">
        <v>3214786</v>
      </c>
      <c r="E161" s="14">
        <v>1978328</v>
      </c>
      <c r="F161" s="55">
        <f>E161/D161*100</f>
        <v>61.538404111502288</v>
      </c>
    </row>
    <row r="162" spans="1:6" x14ac:dyDescent="0.25">
      <c r="A162" s="35"/>
      <c r="B162" s="44"/>
      <c r="C162" s="20"/>
      <c r="D162" s="45"/>
      <c r="E162" s="21"/>
      <c r="F162" s="44"/>
    </row>
    <row r="163" spans="1:6" x14ac:dyDescent="0.25">
      <c r="A163" s="35"/>
      <c r="B163" s="38"/>
      <c r="D163" s="40"/>
      <c r="E163" s="14"/>
      <c r="F163" s="38"/>
    </row>
    <row r="164" spans="1:6" s="32" customFormat="1" x14ac:dyDescent="0.25">
      <c r="A164" s="48"/>
      <c r="B164" s="49">
        <v>75814</v>
      </c>
      <c r="C164" s="32" t="s">
        <v>85</v>
      </c>
      <c r="D164" s="50">
        <f>SUM(D166)</f>
        <v>10000</v>
      </c>
      <c r="E164" s="33">
        <f>SUM(E166)</f>
        <v>3358.45</v>
      </c>
      <c r="F164" s="49">
        <f>E164/D164*100</f>
        <v>33.584499999999998</v>
      </c>
    </row>
    <row r="165" spans="1:6" x14ac:dyDescent="0.25">
      <c r="A165" s="35"/>
      <c r="B165" s="38"/>
      <c r="C165" t="s">
        <v>13</v>
      </c>
      <c r="D165" s="40"/>
      <c r="E165" s="14"/>
      <c r="F165" s="38"/>
    </row>
    <row r="166" spans="1:6" x14ac:dyDescent="0.25">
      <c r="A166" s="35"/>
      <c r="B166" s="38"/>
      <c r="C166" t="s">
        <v>15</v>
      </c>
      <c r="D166" s="40">
        <v>10000</v>
      </c>
      <c r="E166" s="14">
        <v>3358.45</v>
      </c>
      <c r="F166" s="38">
        <f>E166/D166*100</f>
        <v>33.584499999999998</v>
      </c>
    </row>
    <row r="167" spans="1:6" x14ac:dyDescent="0.25">
      <c r="A167" s="35"/>
      <c r="B167" s="44"/>
      <c r="C167" s="20"/>
      <c r="D167" s="45"/>
      <c r="E167" s="21"/>
      <c r="F167" s="44"/>
    </row>
    <row r="168" spans="1:6" x14ac:dyDescent="0.25">
      <c r="A168" s="35"/>
      <c r="B168" s="38"/>
      <c r="D168" s="40"/>
      <c r="E168" s="14"/>
      <c r="F168" s="38"/>
    </row>
    <row r="169" spans="1:6" s="32" customFormat="1" x14ac:dyDescent="0.25">
      <c r="A169" s="48"/>
      <c r="B169" s="49">
        <v>75831</v>
      </c>
      <c r="C169" s="32" t="s">
        <v>129</v>
      </c>
      <c r="D169" s="50">
        <f>SUM(D171)</f>
        <v>34186</v>
      </c>
      <c r="E169" s="33">
        <f>SUM(E171)</f>
        <v>17094</v>
      </c>
      <c r="F169" s="63">
        <f>E169/D169*100</f>
        <v>50.002925174047853</v>
      </c>
    </row>
    <row r="170" spans="1:6" x14ac:dyDescent="0.25">
      <c r="A170" s="35"/>
      <c r="B170" s="38"/>
      <c r="C170" t="s">
        <v>13</v>
      </c>
      <c r="D170" s="40"/>
      <c r="E170" s="14"/>
      <c r="F170" s="38"/>
    </row>
    <row r="171" spans="1:6" x14ac:dyDescent="0.25">
      <c r="A171" s="35"/>
      <c r="B171" s="38"/>
      <c r="C171" t="s">
        <v>84</v>
      </c>
      <c r="D171" s="40">
        <v>34186</v>
      </c>
      <c r="E171" s="14">
        <v>17094</v>
      </c>
      <c r="F171" s="64">
        <f>E171/D171*100</f>
        <v>50.002925174047853</v>
      </c>
    </row>
    <row r="172" spans="1:6" ht="15.75" thickBot="1" x14ac:dyDescent="0.3">
      <c r="A172" s="36"/>
      <c r="B172" s="39"/>
      <c r="C172" s="13"/>
      <c r="D172" s="41"/>
      <c r="E172" s="15"/>
      <c r="F172" s="39"/>
    </row>
    <row r="173" spans="1:6" ht="15.75" thickTop="1" x14ac:dyDescent="0.25">
      <c r="A173" s="35"/>
      <c r="D173" s="40"/>
      <c r="E173" s="14"/>
      <c r="F173" s="38"/>
    </row>
    <row r="174" spans="1:6" s="32" customFormat="1" ht="15.75" thickBot="1" x14ac:dyDescent="0.3">
      <c r="A174" s="48">
        <v>801</v>
      </c>
      <c r="B174" s="51"/>
      <c r="C174" s="51" t="s">
        <v>86</v>
      </c>
      <c r="D174" s="53">
        <f>SUM(D176+D183+D189+D194+D201+D209)</f>
        <v>150097</v>
      </c>
      <c r="E174" s="54">
        <f>SUM(E176+E183+E189+E194+E201+E209)</f>
        <v>91329.81</v>
      </c>
      <c r="F174" s="52">
        <f>E174/D174*100</f>
        <v>60.847192149076932</v>
      </c>
    </row>
    <row r="175" spans="1:6" ht="15.75" thickTop="1" x14ac:dyDescent="0.25">
      <c r="A175" s="35"/>
      <c r="B175" s="37"/>
      <c r="D175" s="40"/>
      <c r="E175" s="14"/>
      <c r="F175" s="38"/>
    </row>
    <row r="176" spans="1:6" s="32" customFormat="1" ht="14.25" customHeight="1" x14ac:dyDescent="0.25">
      <c r="A176" s="48"/>
      <c r="B176" s="49">
        <v>80101</v>
      </c>
      <c r="C176" s="32" t="s">
        <v>87</v>
      </c>
      <c r="D176" s="50">
        <f>SUM(D178:D180)</f>
        <v>10125</v>
      </c>
      <c r="E176" s="33">
        <f>SUM(E178:E181)</f>
        <v>10125</v>
      </c>
      <c r="F176" s="56">
        <f>E176/D176*100</f>
        <v>100</v>
      </c>
    </row>
    <row r="177" spans="1:6" x14ac:dyDescent="0.25">
      <c r="A177" s="35"/>
      <c r="B177" s="38"/>
      <c r="C177" t="s">
        <v>13</v>
      </c>
      <c r="D177" s="40"/>
      <c r="E177" s="14"/>
      <c r="F177" s="38"/>
    </row>
    <row r="178" spans="1:6" x14ac:dyDescent="0.25">
      <c r="A178" s="35"/>
      <c r="B178" s="38"/>
      <c r="C178" t="s">
        <v>37</v>
      </c>
      <c r="D178" s="40">
        <v>10125</v>
      </c>
      <c r="E178" s="14">
        <v>10125</v>
      </c>
      <c r="F178" s="55">
        <f>E178/D178*100</f>
        <v>100</v>
      </c>
    </row>
    <row r="179" spans="1:6" x14ac:dyDescent="0.25">
      <c r="A179" s="35"/>
      <c r="B179" s="38"/>
      <c r="C179" t="s">
        <v>38</v>
      </c>
      <c r="D179" s="40"/>
      <c r="E179" s="14"/>
      <c r="F179" s="38"/>
    </row>
    <row r="180" spans="1:6" x14ac:dyDescent="0.25">
      <c r="A180" s="35"/>
      <c r="B180" s="38"/>
      <c r="C180" t="s">
        <v>46</v>
      </c>
      <c r="D180" s="40"/>
      <c r="E180" s="14"/>
      <c r="F180" s="38"/>
    </row>
    <row r="181" spans="1:6" x14ac:dyDescent="0.25">
      <c r="A181" s="35"/>
      <c r="B181" s="44"/>
      <c r="C181" s="20"/>
      <c r="D181" s="45"/>
      <c r="E181" s="21"/>
      <c r="F181" s="44"/>
    </row>
    <row r="182" spans="1:6" x14ac:dyDescent="0.25">
      <c r="A182" s="35"/>
      <c r="B182" s="38"/>
      <c r="D182" s="40"/>
      <c r="E182" s="14"/>
      <c r="F182" s="38"/>
    </row>
    <row r="183" spans="1:6" s="32" customFormat="1" x14ac:dyDescent="0.25">
      <c r="A183" s="48"/>
      <c r="B183" s="49">
        <v>80103</v>
      </c>
      <c r="C183" s="32" t="s">
        <v>138</v>
      </c>
      <c r="D183" s="50">
        <f>SUM(D185)</f>
        <v>25000</v>
      </c>
      <c r="E183" s="33">
        <f>SUM(E185)</f>
        <v>9546</v>
      </c>
      <c r="F183" s="56">
        <f>E183/D183*100</f>
        <v>38.184000000000005</v>
      </c>
    </row>
    <row r="184" spans="1:6" x14ac:dyDescent="0.25">
      <c r="A184" s="35"/>
      <c r="B184" s="38"/>
      <c r="C184" t="s">
        <v>13</v>
      </c>
      <c r="D184" s="40"/>
      <c r="E184" s="14"/>
      <c r="F184" s="38"/>
    </row>
    <row r="185" spans="1:6" x14ac:dyDescent="0.25">
      <c r="A185" s="35"/>
      <c r="B185" s="38"/>
      <c r="C185" t="s">
        <v>88</v>
      </c>
      <c r="D185" s="40">
        <v>25000</v>
      </c>
      <c r="E185" s="14">
        <v>9546</v>
      </c>
      <c r="F185" s="55">
        <f>E185/D185*100</f>
        <v>38.184000000000005</v>
      </c>
    </row>
    <row r="186" spans="1:6" x14ac:dyDescent="0.25">
      <c r="A186" s="35"/>
      <c r="B186" s="38"/>
      <c r="C186" t="s">
        <v>89</v>
      </c>
      <c r="D186" s="40"/>
      <c r="E186" s="14"/>
      <c r="F186" s="38"/>
    </row>
    <row r="187" spans="1:6" x14ac:dyDescent="0.25">
      <c r="A187" s="35"/>
      <c r="B187" s="44"/>
      <c r="C187" s="20"/>
      <c r="D187" s="45"/>
      <c r="E187" s="21"/>
      <c r="F187" s="44"/>
    </row>
    <row r="188" spans="1:6" x14ac:dyDescent="0.25">
      <c r="A188" s="35"/>
      <c r="B188" s="47"/>
      <c r="D188" s="46"/>
      <c r="E188" s="14"/>
      <c r="F188" s="47"/>
    </row>
    <row r="189" spans="1:6" s="32" customFormat="1" x14ac:dyDescent="0.25">
      <c r="A189" s="48"/>
      <c r="B189" s="49">
        <v>80104</v>
      </c>
      <c r="C189" s="32" t="s">
        <v>90</v>
      </c>
      <c r="D189" s="50">
        <f>SUM(D191)</f>
        <v>104846</v>
      </c>
      <c r="E189" s="33">
        <f>SUM(E191)</f>
        <v>55374</v>
      </c>
      <c r="F189" s="56">
        <f>E189/D189*100</f>
        <v>52.814604276748753</v>
      </c>
    </row>
    <row r="190" spans="1:6" x14ac:dyDescent="0.25">
      <c r="A190" s="35"/>
      <c r="B190" s="38"/>
      <c r="C190" t="s">
        <v>13</v>
      </c>
      <c r="D190" s="40"/>
      <c r="E190" s="14"/>
      <c r="F190" s="38"/>
    </row>
    <row r="191" spans="1:6" x14ac:dyDescent="0.25">
      <c r="A191" s="35"/>
      <c r="B191" s="38"/>
      <c r="C191" t="s">
        <v>88</v>
      </c>
      <c r="D191" s="40">
        <v>104846</v>
      </c>
      <c r="E191" s="14">
        <v>55374</v>
      </c>
      <c r="F191" s="55">
        <f>E191/D191*100</f>
        <v>52.814604276748753</v>
      </c>
    </row>
    <row r="192" spans="1:6" x14ac:dyDescent="0.25">
      <c r="A192" s="35"/>
      <c r="B192" s="44"/>
      <c r="C192" s="20" t="s">
        <v>89</v>
      </c>
      <c r="D192" s="45"/>
      <c r="E192" s="21"/>
      <c r="F192" s="44"/>
    </row>
    <row r="193" spans="1:6" x14ac:dyDescent="0.25">
      <c r="A193" s="35"/>
      <c r="B193" s="38"/>
      <c r="D193" s="40"/>
      <c r="E193" s="14"/>
      <c r="F193" s="38"/>
    </row>
    <row r="194" spans="1:6" s="32" customFormat="1" x14ac:dyDescent="0.25">
      <c r="A194" s="48"/>
      <c r="B194" s="49">
        <v>80110</v>
      </c>
      <c r="C194" s="32" t="s">
        <v>130</v>
      </c>
      <c r="D194" s="50">
        <f>SUM(D196)</f>
        <v>5080</v>
      </c>
      <c r="E194" s="33">
        <f>SUM(E196)</f>
        <v>5080</v>
      </c>
      <c r="F194" s="56">
        <f>E194/D194*100</f>
        <v>100</v>
      </c>
    </row>
    <row r="195" spans="1:6" x14ac:dyDescent="0.25">
      <c r="A195" s="35"/>
      <c r="B195" s="38"/>
      <c r="C195" t="s">
        <v>13</v>
      </c>
      <c r="D195" s="40"/>
      <c r="E195" s="14"/>
      <c r="F195" s="38"/>
    </row>
    <row r="196" spans="1:6" x14ac:dyDescent="0.25">
      <c r="A196" s="35"/>
      <c r="B196" s="38"/>
      <c r="C196" t="s">
        <v>37</v>
      </c>
      <c r="D196" s="40">
        <v>5080</v>
      </c>
      <c r="E196" s="14">
        <v>5080</v>
      </c>
      <c r="F196" s="55">
        <f>E196/D196*100</f>
        <v>100</v>
      </c>
    </row>
    <row r="197" spans="1:6" x14ac:dyDescent="0.25">
      <c r="A197" s="35"/>
      <c r="B197" s="38"/>
      <c r="C197" t="s">
        <v>38</v>
      </c>
      <c r="D197" s="40"/>
      <c r="E197" s="14"/>
      <c r="F197" s="38"/>
    </row>
    <row r="198" spans="1:6" x14ac:dyDescent="0.25">
      <c r="A198" s="43"/>
      <c r="B198" s="44"/>
      <c r="C198" s="20" t="s">
        <v>46</v>
      </c>
      <c r="D198" s="45"/>
      <c r="E198" s="21"/>
      <c r="F198" s="44"/>
    </row>
    <row r="199" spans="1:6" x14ac:dyDescent="0.25">
      <c r="A199" s="26" t="s">
        <v>0</v>
      </c>
      <c r="B199" s="27" t="s">
        <v>1</v>
      </c>
      <c r="C199" s="28" t="s">
        <v>2</v>
      </c>
      <c r="D199" s="29" t="s">
        <v>3</v>
      </c>
      <c r="E199" s="30" t="s">
        <v>4</v>
      </c>
      <c r="F199" s="27" t="s">
        <v>5</v>
      </c>
    </row>
    <row r="200" spans="1:6" x14ac:dyDescent="0.25">
      <c r="A200" s="67"/>
      <c r="B200" s="68"/>
      <c r="C200" s="69"/>
      <c r="D200" s="70"/>
      <c r="E200" s="71"/>
      <c r="F200" s="68"/>
    </row>
    <row r="201" spans="1:6" s="32" customFormat="1" x14ac:dyDescent="0.25">
      <c r="A201" s="72"/>
      <c r="B201" s="73">
        <v>80150</v>
      </c>
      <c r="C201" s="74" t="s">
        <v>131</v>
      </c>
      <c r="D201" s="77">
        <f>SUM(D205)</f>
        <v>555</v>
      </c>
      <c r="E201" s="78">
        <f>SUM(E205)</f>
        <v>555</v>
      </c>
      <c r="F201" s="79">
        <f>E201/D201*100</f>
        <v>100</v>
      </c>
    </row>
    <row r="202" spans="1:6" x14ac:dyDescent="0.25">
      <c r="A202" s="67"/>
      <c r="B202" s="68"/>
      <c r="C202" s="74" t="s">
        <v>132</v>
      </c>
      <c r="D202" s="70"/>
      <c r="E202" s="71"/>
      <c r="F202" s="68"/>
    </row>
    <row r="203" spans="1:6" x14ac:dyDescent="0.25">
      <c r="A203" s="67"/>
      <c r="B203" s="68"/>
      <c r="C203" s="74" t="s">
        <v>133</v>
      </c>
      <c r="D203" s="70"/>
      <c r="E203" s="71"/>
      <c r="F203" s="68"/>
    </row>
    <row r="204" spans="1:6" x14ac:dyDescent="0.25">
      <c r="A204" s="67"/>
      <c r="B204" s="68"/>
      <c r="C204" s="75" t="s">
        <v>13</v>
      </c>
      <c r="D204" s="70"/>
      <c r="E204" s="71"/>
      <c r="F204" s="68"/>
    </row>
    <row r="205" spans="1:6" x14ac:dyDescent="0.25">
      <c r="A205" s="35"/>
      <c r="B205" s="38"/>
      <c r="C205" t="s">
        <v>37</v>
      </c>
      <c r="D205" s="40">
        <v>555</v>
      </c>
      <c r="E205" s="14">
        <v>555</v>
      </c>
      <c r="F205" s="55">
        <f>E205/D205*100</f>
        <v>100</v>
      </c>
    </row>
    <row r="206" spans="1:6" x14ac:dyDescent="0.25">
      <c r="A206" s="35"/>
      <c r="B206" s="38"/>
      <c r="C206" t="s">
        <v>38</v>
      </c>
      <c r="D206" s="40"/>
      <c r="E206" s="14"/>
      <c r="F206" s="38"/>
    </row>
    <row r="207" spans="1:6" x14ac:dyDescent="0.25">
      <c r="A207" s="38"/>
      <c r="B207" s="76"/>
      <c r="C207" s="20" t="s">
        <v>46</v>
      </c>
      <c r="D207" s="45"/>
      <c r="E207" s="21"/>
      <c r="F207" s="44"/>
    </row>
    <row r="208" spans="1:6" x14ac:dyDescent="0.25">
      <c r="A208" s="35"/>
      <c r="B208" s="47"/>
      <c r="C208" s="22"/>
      <c r="D208" s="40"/>
      <c r="E208" s="23"/>
      <c r="F208" s="38"/>
    </row>
    <row r="209" spans="1:6" s="32" customFormat="1" x14ac:dyDescent="0.25">
      <c r="A209" s="48"/>
      <c r="B209" s="49">
        <v>80195</v>
      </c>
      <c r="C209" s="80" t="s">
        <v>91</v>
      </c>
      <c r="D209" s="50">
        <f>SUM(D211)</f>
        <v>4491</v>
      </c>
      <c r="E209" s="62">
        <f>SUM(E211)</f>
        <v>10649.81</v>
      </c>
      <c r="F209" s="49">
        <f>E209/D209*100</f>
        <v>237.13671788020486</v>
      </c>
    </row>
    <row r="210" spans="1:6" x14ac:dyDescent="0.25">
      <c r="A210" s="35"/>
      <c r="B210" s="38"/>
      <c r="C210" t="s">
        <v>13</v>
      </c>
      <c r="D210" s="40"/>
      <c r="E210" s="14"/>
      <c r="F210" s="38"/>
    </row>
    <row r="211" spans="1:6" x14ac:dyDescent="0.25">
      <c r="A211" s="35"/>
      <c r="B211" s="38"/>
      <c r="C211" t="s">
        <v>43</v>
      </c>
      <c r="D211" s="40">
        <v>4491</v>
      </c>
      <c r="E211" s="14">
        <v>10649.81</v>
      </c>
      <c r="F211" s="38">
        <f>E211/D211*100</f>
        <v>237.13671788020486</v>
      </c>
    </row>
    <row r="212" spans="1:6" ht="15.75" thickBot="1" x14ac:dyDescent="0.3">
      <c r="A212" s="36"/>
      <c r="B212" s="39"/>
      <c r="C212" s="13"/>
      <c r="D212" s="41"/>
      <c r="E212" s="15"/>
      <c r="F212" s="39"/>
    </row>
    <row r="213" spans="1:6" ht="15.75" thickTop="1" x14ac:dyDescent="0.25">
      <c r="A213" s="35"/>
      <c r="D213" s="40"/>
      <c r="E213" s="14"/>
      <c r="F213" s="37"/>
    </row>
    <row r="214" spans="1:6" s="32" customFormat="1" ht="15.75" thickBot="1" x14ac:dyDescent="0.3">
      <c r="A214" s="48">
        <v>852</v>
      </c>
      <c r="B214" s="51"/>
      <c r="C214" s="51" t="s">
        <v>92</v>
      </c>
      <c r="D214" s="53">
        <f>SUM(D216+D228+D237+D243+D250+D258+D264+D274)</f>
        <v>782406</v>
      </c>
      <c r="E214" s="54">
        <f>SUM(E216+E228+E237+E243+E250+E258+E264+E274)</f>
        <v>637113.63</v>
      </c>
      <c r="F214" s="57">
        <f>E214/D214*100</f>
        <v>81.430054217375641</v>
      </c>
    </row>
    <row r="215" spans="1:6" ht="15.75" thickTop="1" x14ac:dyDescent="0.25">
      <c r="A215" s="35"/>
      <c r="B215" s="37"/>
      <c r="D215" s="42"/>
      <c r="E215" s="14"/>
      <c r="F215" s="38"/>
    </row>
    <row r="216" spans="1:6" s="32" customFormat="1" x14ac:dyDescent="0.25">
      <c r="A216" s="48"/>
      <c r="B216" s="49">
        <v>85212</v>
      </c>
      <c r="C216" s="32" t="s">
        <v>93</v>
      </c>
      <c r="D216" s="50">
        <f>SUM(D219:D226)</f>
        <v>507000</v>
      </c>
      <c r="E216" s="33">
        <f>SUM(E219:E226)</f>
        <v>425818.37</v>
      </c>
      <c r="F216" s="49">
        <f>E216/D216*100</f>
        <v>83.987844181459565</v>
      </c>
    </row>
    <row r="217" spans="1:6" s="32" customFormat="1" x14ac:dyDescent="0.25">
      <c r="A217" s="48"/>
      <c r="B217" s="49"/>
      <c r="C217" s="32" t="s">
        <v>94</v>
      </c>
      <c r="D217" s="50"/>
      <c r="E217" s="33"/>
      <c r="F217" s="49"/>
    </row>
    <row r="218" spans="1:6" x14ac:dyDescent="0.25">
      <c r="A218" s="35"/>
      <c r="B218" s="38"/>
      <c r="C218" t="s">
        <v>13</v>
      </c>
      <c r="D218" s="40"/>
      <c r="E218" s="14"/>
      <c r="F218" s="38"/>
    </row>
    <row r="219" spans="1:6" x14ac:dyDescent="0.25">
      <c r="A219" s="35"/>
      <c r="B219" s="38"/>
      <c r="C219" t="s">
        <v>43</v>
      </c>
      <c r="D219" s="40">
        <v>0</v>
      </c>
      <c r="E219" s="14">
        <v>0</v>
      </c>
      <c r="F219" s="55">
        <v>0</v>
      </c>
    </row>
    <row r="220" spans="1:6" x14ac:dyDescent="0.25">
      <c r="A220" s="35"/>
      <c r="B220" s="38"/>
      <c r="C220" t="s">
        <v>37</v>
      </c>
      <c r="D220" s="40">
        <v>500000</v>
      </c>
      <c r="E220" s="14">
        <v>415000</v>
      </c>
      <c r="F220" s="55">
        <f>E220/D220*100</f>
        <v>83</v>
      </c>
    </row>
    <row r="221" spans="1:6" x14ac:dyDescent="0.25">
      <c r="A221" s="35"/>
      <c r="B221" s="38"/>
      <c r="C221" t="s">
        <v>38</v>
      </c>
      <c r="D221" s="40"/>
      <c r="E221" s="14"/>
      <c r="F221" s="38"/>
    </row>
    <row r="222" spans="1:6" x14ac:dyDescent="0.25">
      <c r="A222" s="35"/>
      <c r="B222" s="38"/>
      <c r="C222" t="s">
        <v>46</v>
      </c>
      <c r="D222" s="40"/>
      <c r="E222" s="14"/>
      <c r="F222" s="38"/>
    </row>
    <row r="223" spans="1:6" x14ac:dyDescent="0.25">
      <c r="A223" s="35"/>
      <c r="B223" s="38"/>
      <c r="C223" t="s">
        <v>95</v>
      </c>
      <c r="D223" s="40">
        <v>7000</v>
      </c>
      <c r="E223" s="14">
        <v>10818.37</v>
      </c>
      <c r="F223" s="55">
        <f>E223/D223*100</f>
        <v>154.54814285714286</v>
      </c>
    </row>
    <row r="224" spans="1:6" x14ac:dyDescent="0.25">
      <c r="A224" s="35"/>
      <c r="B224" s="38"/>
      <c r="C224" t="s">
        <v>96</v>
      </c>
      <c r="D224" s="40"/>
      <c r="E224" s="14"/>
      <c r="F224" s="38"/>
    </row>
    <row r="225" spans="1:6" x14ac:dyDescent="0.25">
      <c r="A225" s="35"/>
      <c r="B225" s="38"/>
      <c r="C225" t="s">
        <v>97</v>
      </c>
      <c r="D225" s="40">
        <v>0</v>
      </c>
      <c r="E225" s="14">
        <v>0</v>
      </c>
      <c r="F225" s="55">
        <v>0</v>
      </c>
    </row>
    <row r="226" spans="1:6" x14ac:dyDescent="0.25">
      <c r="A226" s="35"/>
      <c r="B226" s="44"/>
      <c r="C226" s="20"/>
      <c r="D226" s="45"/>
      <c r="E226" s="21"/>
      <c r="F226" s="44"/>
    </row>
    <row r="227" spans="1:6" x14ac:dyDescent="0.25">
      <c r="A227" s="35"/>
      <c r="B227" s="47"/>
      <c r="D227" s="40"/>
      <c r="E227" s="14"/>
      <c r="F227" s="38"/>
    </row>
    <row r="228" spans="1:6" s="32" customFormat="1" x14ac:dyDescent="0.25">
      <c r="A228" s="48"/>
      <c r="B228" s="49">
        <v>85213</v>
      </c>
      <c r="C228" s="32" t="s">
        <v>98</v>
      </c>
      <c r="D228" s="50">
        <f>SUM(D230:D235)</f>
        <v>24500</v>
      </c>
      <c r="E228" s="33">
        <f>SUM(E230:E235)</f>
        <v>15000</v>
      </c>
      <c r="F228" s="56">
        <f>E228/D228*100</f>
        <v>61.224489795918366</v>
      </c>
    </row>
    <row r="229" spans="1:6" x14ac:dyDescent="0.25">
      <c r="A229" s="35"/>
      <c r="B229" s="38"/>
      <c r="C229" t="s">
        <v>13</v>
      </c>
      <c r="D229" s="40"/>
      <c r="E229" s="14"/>
      <c r="F229" s="55"/>
    </row>
    <row r="230" spans="1:6" x14ac:dyDescent="0.25">
      <c r="A230" s="35"/>
      <c r="B230" s="38"/>
      <c r="C230" t="s">
        <v>37</v>
      </c>
      <c r="D230" s="40">
        <v>9500</v>
      </c>
      <c r="E230" s="14">
        <v>5800</v>
      </c>
      <c r="F230" s="55">
        <f>E230/D230*100</f>
        <v>61.05263157894737</v>
      </c>
    </row>
    <row r="231" spans="1:6" x14ac:dyDescent="0.25">
      <c r="A231" s="35"/>
      <c r="B231" s="38"/>
      <c r="C231" t="s">
        <v>38</v>
      </c>
      <c r="D231" s="40"/>
      <c r="E231" s="14"/>
      <c r="F231" s="55"/>
    </row>
    <row r="232" spans="1:6" x14ac:dyDescent="0.25">
      <c r="A232" s="35"/>
      <c r="B232" s="38"/>
      <c r="C232" t="s">
        <v>46</v>
      </c>
      <c r="D232" s="40"/>
      <c r="E232" s="14"/>
      <c r="F232" s="55"/>
    </row>
    <row r="233" spans="1:6" x14ac:dyDescent="0.25">
      <c r="A233" s="35"/>
      <c r="B233" s="38"/>
      <c r="C233" t="s">
        <v>88</v>
      </c>
      <c r="D233" s="40">
        <v>15000</v>
      </c>
      <c r="E233" s="14">
        <v>9200</v>
      </c>
      <c r="F233" s="55">
        <f>E233/D233*100</f>
        <v>61.333333333333329</v>
      </c>
    </row>
    <row r="234" spans="1:6" x14ac:dyDescent="0.25">
      <c r="A234" s="35"/>
      <c r="B234" s="38"/>
      <c r="C234" t="s">
        <v>89</v>
      </c>
      <c r="D234" s="40"/>
      <c r="E234" s="14"/>
      <c r="F234" s="55"/>
    </row>
    <row r="235" spans="1:6" x14ac:dyDescent="0.25">
      <c r="A235" s="35"/>
      <c r="B235" s="44"/>
      <c r="C235" s="20"/>
      <c r="D235" s="45"/>
      <c r="E235" s="21"/>
      <c r="F235" s="44"/>
    </row>
    <row r="236" spans="1:6" x14ac:dyDescent="0.25">
      <c r="A236" s="35"/>
      <c r="B236" s="47"/>
      <c r="D236" s="46"/>
      <c r="E236" s="14"/>
      <c r="F236" s="38"/>
    </row>
    <row r="237" spans="1:6" s="32" customFormat="1" x14ac:dyDescent="0.25">
      <c r="A237" s="48"/>
      <c r="B237" s="49">
        <v>85214</v>
      </c>
      <c r="C237" s="32" t="s">
        <v>99</v>
      </c>
      <c r="D237" s="50">
        <f>SUM(D239)</f>
        <v>24000</v>
      </c>
      <c r="E237" s="33">
        <f>SUM(E239)</f>
        <v>19000</v>
      </c>
      <c r="F237" s="56">
        <f>E237/D237*100</f>
        <v>79.166666666666657</v>
      </c>
    </row>
    <row r="238" spans="1:6" x14ac:dyDescent="0.25">
      <c r="A238" s="35"/>
      <c r="B238" s="38"/>
      <c r="C238" t="s">
        <v>13</v>
      </c>
      <c r="D238" s="40"/>
      <c r="E238" s="14"/>
      <c r="F238" s="55"/>
    </row>
    <row r="239" spans="1:6" x14ac:dyDescent="0.25">
      <c r="A239" s="35"/>
      <c r="B239" s="38"/>
      <c r="C239" t="s">
        <v>88</v>
      </c>
      <c r="D239" s="40">
        <v>24000</v>
      </c>
      <c r="E239" s="14">
        <v>19000</v>
      </c>
      <c r="F239" s="55">
        <f>E239/D239*100</f>
        <v>79.166666666666657</v>
      </c>
    </row>
    <row r="240" spans="1:6" x14ac:dyDescent="0.25">
      <c r="A240" s="35"/>
      <c r="B240" s="38"/>
      <c r="C240" t="s">
        <v>89</v>
      </c>
      <c r="D240" s="40"/>
      <c r="E240" s="14"/>
      <c r="F240" s="38"/>
    </row>
    <row r="241" spans="1:6" x14ac:dyDescent="0.25">
      <c r="A241" s="35"/>
      <c r="B241" s="44"/>
      <c r="C241" s="20"/>
      <c r="D241" s="45"/>
      <c r="E241" s="21"/>
      <c r="F241" s="44"/>
    </row>
    <row r="242" spans="1:6" x14ac:dyDescent="0.25">
      <c r="A242" s="35"/>
      <c r="B242" s="47"/>
      <c r="D242" s="46"/>
      <c r="E242" s="14"/>
      <c r="F242" s="47"/>
    </row>
    <row r="243" spans="1:6" s="32" customFormat="1" x14ac:dyDescent="0.25">
      <c r="A243" s="48"/>
      <c r="B243" s="49">
        <v>85215</v>
      </c>
      <c r="C243" s="32" t="s">
        <v>100</v>
      </c>
      <c r="D243" s="50">
        <f>SUM(D245)</f>
        <v>204</v>
      </c>
      <c r="E243" s="33">
        <f>SUM(E245)</f>
        <v>204</v>
      </c>
      <c r="F243" s="56">
        <f>E243/D243*100</f>
        <v>100</v>
      </c>
    </row>
    <row r="244" spans="1:6" x14ac:dyDescent="0.25">
      <c r="A244" s="35"/>
      <c r="B244" s="38"/>
      <c r="C244" t="s">
        <v>13</v>
      </c>
      <c r="D244" s="40"/>
      <c r="E244" s="14"/>
      <c r="F244" s="55"/>
    </row>
    <row r="245" spans="1:6" x14ac:dyDescent="0.25">
      <c r="A245" s="35"/>
      <c r="B245" s="38"/>
      <c r="C245" t="s">
        <v>37</v>
      </c>
      <c r="D245" s="40">
        <v>204</v>
      </c>
      <c r="E245" s="14">
        <v>204</v>
      </c>
      <c r="F245" s="55">
        <f>E245/D245*100</f>
        <v>100</v>
      </c>
    </row>
    <row r="246" spans="1:6" x14ac:dyDescent="0.25">
      <c r="A246" s="35"/>
      <c r="B246" s="38"/>
      <c r="C246" t="s">
        <v>38</v>
      </c>
      <c r="D246" s="40"/>
      <c r="E246" s="14"/>
      <c r="F246" s="38"/>
    </row>
    <row r="247" spans="1:6" x14ac:dyDescent="0.25">
      <c r="A247" s="35"/>
      <c r="B247" s="38"/>
      <c r="C247" t="s">
        <v>46</v>
      </c>
      <c r="D247" s="40"/>
      <c r="E247" s="14"/>
      <c r="F247" s="38"/>
    </row>
    <row r="248" spans="1:6" x14ac:dyDescent="0.25">
      <c r="A248" s="43"/>
      <c r="B248" s="44"/>
      <c r="C248" s="20"/>
      <c r="D248" s="45"/>
      <c r="E248" s="21"/>
      <c r="F248" s="44"/>
    </row>
    <row r="249" spans="1:6" s="31" customFormat="1" x14ac:dyDescent="0.25">
      <c r="A249" s="26" t="s">
        <v>0</v>
      </c>
      <c r="B249" s="27" t="s">
        <v>1</v>
      </c>
      <c r="C249" s="28" t="s">
        <v>2</v>
      </c>
      <c r="D249" s="29" t="s">
        <v>3</v>
      </c>
      <c r="E249" s="30" t="s">
        <v>4</v>
      </c>
      <c r="F249" s="27" t="s">
        <v>5</v>
      </c>
    </row>
    <row r="250" spans="1:6" s="32" customFormat="1" x14ac:dyDescent="0.25">
      <c r="A250" s="48"/>
      <c r="B250" s="49">
        <v>85216</v>
      </c>
      <c r="C250" s="32" t="s">
        <v>101</v>
      </c>
      <c r="D250" s="50">
        <f>SUM(D252+D254)</f>
        <v>108402</v>
      </c>
      <c r="E250" s="33">
        <f>SUM(E252+E254)</f>
        <v>96400</v>
      </c>
      <c r="F250" s="56">
        <f>E250/D250*100</f>
        <v>88.928248556299692</v>
      </c>
    </row>
    <row r="251" spans="1:6" x14ac:dyDescent="0.25">
      <c r="A251" s="35"/>
      <c r="B251" s="38"/>
      <c r="C251" t="s">
        <v>13</v>
      </c>
      <c r="D251" s="40"/>
      <c r="E251" s="14"/>
      <c r="F251" s="55"/>
    </row>
    <row r="252" spans="1:6" x14ac:dyDescent="0.25">
      <c r="A252" s="35"/>
      <c r="B252" s="38"/>
      <c r="C252" t="s">
        <v>88</v>
      </c>
      <c r="D252" s="40">
        <v>107000</v>
      </c>
      <c r="E252" s="14">
        <v>95000</v>
      </c>
      <c r="F252" s="55">
        <f>E252/D252*100</f>
        <v>88.785046728971963</v>
      </c>
    </row>
    <row r="253" spans="1:6" x14ac:dyDescent="0.25">
      <c r="A253" s="35"/>
      <c r="B253" s="38"/>
      <c r="C253" t="s">
        <v>89</v>
      </c>
      <c r="D253" s="40"/>
      <c r="E253" s="14"/>
      <c r="F253" s="55"/>
    </row>
    <row r="254" spans="1:6" x14ac:dyDescent="0.25">
      <c r="A254" s="35"/>
      <c r="B254" s="38"/>
      <c r="C254" t="s">
        <v>97</v>
      </c>
      <c r="D254" s="40">
        <v>1402</v>
      </c>
      <c r="E254" s="14">
        <v>1400</v>
      </c>
      <c r="F254" s="55">
        <f>E254/D254*100</f>
        <v>99.85734664764621</v>
      </c>
    </row>
    <row r="255" spans="1:6" x14ac:dyDescent="0.25">
      <c r="A255" s="35"/>
      <c r="B255" s="38"/>
      <c r="D255" s="40"/>
      <c r="E255" s="14"/>
      <c r="F255" s="55"/>
    </row>
    <row r="256" spans="1:6" x14ac:dyDescent="0.25">
      <c r="A256" s="35"/>
      <c r="B256" s="44"/>
      <c r="C256" s="20"/>
      <c r="D256" s="45"/>
      <c r="E256" s="21"/>
      <c r="F256" s="58"/>
    </row>
    <row r="257" spans="1:6" x14ac:dyDescent="0.25">
      <c r="A257" s="35"/>
      <c r="B257" s="38"/>
      <c r="D257" s="40"/>
      <c r="E257" s="14"/>
      <c r="F257" s="55"/>
    </row>
    <row r="258" spans="1:6" s="32" customFormat="1" x14ac:dyDescent="0.25">
      <c r="A258" s="48"/>
      <c r="B258" s="49">
        <v>85219</v>
      </c>
      <c r="C258" s="32" t="s">
        <v>102</v>
      </c>
      <c r="D258" s="50">
        <f>SUM(D260)</f>
        <v>28200</v>
      </c>
      <c r="E258" s="33">
        <f>SUM(E260)</f>
        <v>16120</v>
      </c>
      <c r="F258" s="56">
        <f>E258/D258*100</f>
        <v>57.163120567375891</v>
      </c>
    </row>
    <row r="259" spans="1:6" x14ac:dyDescent="0.25">
      <c r="A259" s="35"/>
      <c r="B259" s="38"/>
      <c r="C259" t="s">
        <v>13</v>
      </c>
      <c r="D259" s="40"/>
      <c r="E259" s="14"/>
      <c r="F259" s="55"/>
    </row>
    <row r="260" spans="1:6" x14ac:dyDescent="0.25">
      <c r="A260" s="35"/>
      <c r="B260" s="38"/>
      <c r="C260" t="s">
        <v>88</v>
      </c>
      <c r="D260" s="40">
        <v>28200</v>
      </c>
      <c r="E260" s="14">
        <v>16120</v>
      </c>
      <c r="F260" s="55">
        <f>E260/D260*100</f>
        <v>57.163120567375891</v>
      </c>
    </row>
    <row r="261" spans="1:6" x14ac:dyDescent="0.25">
      <c r="A261" s="35"/>
      <c r="B261" s="38"/>
      <c r="C261" t="s">
        <v>89</v>
      </c>
      <c r="D261" s="40"/>
      <c r="E261" s="14"/>
      <c r="F261" s="55"/>
    </row>
    <row r="262" spans="1:6" x14ac:dyDescent="0.25">
      <c r="A262" s="35"/>
      <c r="B262" s="44"/>
      <c r="C262" s="20"/>
      <c r="D262" s="45"/>
      <c r="E262" s="21"/>
      <c r="F262" s="58"/>
    </row>
    <row r="263" spans="1:6" x14ac:dyDescent="0.25">
      <c r="A263" s="35"/>
      <c r="B263" s="38"/>
      <c r="D263" s="40"/>
      <c r="E263" s="14"/>
      <c r="F263" s="55"/>
    </row>
    <row r="264" spans="1:6" s="32" customFormat="1" x14ac:dyDescent="0.25">
      <c r="A264" s="48"/>
      <c r="B264" s="49">
        <v>85228</v>
      </c>
      <c r="C264" s="32" t="s">
        <v>103</v>
      </c>
      <c r="D264" s="50">
        <f>SUM(D267:D272)</f>
        <v>65000</v>
      </c>
      <c r="E264" s="33">
        <f>SUM(E267:E272)</f>
        <v>44471.26</v>
      </c>
      <c r="F264" s="56">
        <f>E264/D264*100</f>
        <v>68.417323076923083</v>
      </c>
    </row>
    <row r="265" spans="1:6" s="32" customFormat="1" x14ac:dyDescent="0.25">
      <c r="A265" s="48"/>
      <c r="B265" s="49"/>
      <c r="C265" s="32" t="s">
        <v>104</v>
      </c>
      <c r="D265" s="50"/>
      <c r="E265" s="33"/>
      <c r="F265" s="56"/>
    </row>
    <row r="266" spans="1:6" x14ac:dyDescent="0.25">
      <c r="A266" s="35"/>
      <c r="B266" s="38"/>
      <c r="C266" t="s">
        <v>13</v>
      </c>
      <c r="D266" s="40"/>
      <c r="E266" s="14"/>
      <c r="F266" s="38"/>
    </row>
    <row r="267" spans="1:6" x14ac:dyDescent="0.25">
      <c r="A267" s="35"/>
      <c r="B267" s="38"/>
      <c r="C267" t="s">
        <v>105</v>
      </c>
      <c r="D267" s="40">
        <v>15000</v>
      </c>
      <c r="E267" s="14">
        <v>8203.5</v>
      </c>
      <c r="F267" s="55">
        <f>E267/D267*100</f>
        <v>54.690000000000005</v>
      </c>
    </row>
    <row r="268" spans="1:6" s="22" customFormat="1" x14ac:dyDescent="0.25">
      <c r="A268" s="35"/>
      <c r="B268" s="38"/>
      <c r="C268" t="s">
        <v>37</v>
      </c>
      <c r="D268" s="40">
        <v>50000</v>
      </c>
      <c r="E268" s="23">
        <v>36000</v>
      </c>
      <c r="F268" s="55">
        <f>E268/D268*100</f>
        <v>72</v>
      </c>
    </row>
    <row r="269" spans="1:6" x14ac:dyDescent="0.25">
      <c r="A269" s="35"/>
      <c r="B269" s="38"/>
      <c r="C269" t="s">
        <v>38</v>
      </c>
      <c r="D269" s="40"/>
      <c r="E269" s="14"/>
      <c r="F269" s="38"/>
    </row>
    <row r="270" spans="1:6" x14ac:dyDescent="0.25">
      <c r="A270" s="35"/>
      <c r="B270" s="38"/>
      <c r="C270" t="s">
        <v>46</v>
      </c>
      <c r="D270" s="40"/>
      <c r="E270" s="14"/>
      <c r="F270" s="38"/>
    </row>
    <row r="271" spans="1:6" x14ac:dyDescent="0.25">
      <c r="A271" s="35"/>
      <c r="B271" s="38"/>
      <c r="C271" t="s">
        <v>95</v>
      </c>
      <c r="D271" s="40">
        <v>0</v>
      </c>
      <c r="E271" s="14">
        <v>267.76</v>
      </c>
      <c r="F271" s="55">
        <v>0</v>
      </c>
    </row>
    <row r="272" spans="1:6" x14ac:dyDescent="0.25">
      <c r="A272" s="35"/>
      <c r="B272" s="44"/>
      <c r="C272" s="20" t="s">
        <v>96</v>
      </c>
      <c r="D272" s="45"/>
      <c r="E272" s="21"/>
      <c r="F272" s="44"/>
    </row>
    <row r="273" spans="1:6" x14ac:dyDescent="0.25">
      <c r="A273" s="35"/>
      <c r="B273" s="38"/>
      <c r="D273" s="40"/>
      <c r="E273" s="14"/>
      <c r="F273" s="38"/>
    </row>
    <row r="274" spans="1:6" s="32" customFormat="1" x14ac:dyDescent="0.25">
      <c r="A274" s="48"/>
      <c r="B274" s="49">
        <v>85295</v>
      </c>
      <c r="C274" s="32" t="s">
        <v>91</v>
      </c>
      <c r="D274" s="50">
        <f>SUM(D276:D280)</f>
        <v>25100</v>
      </c>
      <c r="E274" s="33">
        <f>SUM(E276:E280)</f>
        <v>20100</v>
      </c>
      <c r="F274" s="56">
        <f>E274/D274*100</f>
        <v>80.079681274900395</v>
      </c>
    </row>
    <row r="275" spans="1:6" x14ac:dyDescent="0.25">
      <c r="A275" s="35"/>
      <c r="B275" s="38"/>
      <c r="C275" t="s">
        <v>13</v>
      </c>
      <c r="D275" s="40"/>
      <c r="E275" s="14"/>
      <c r="F275" s="55"/>
    </row>
    <row r="276" spans="1:6" x14ac:dyDescent="0.25">
      <c r="A276" s="35"/>
      <c r="B276" s="38"/>
      <c r="C276" t="s">
        <v>37</v>
      </c>
      <c r="D276" s="40">
        <v>100</v>
      </c>
      <c r="E276" s="14">
        <v>100</v>
      </c>
      <c r="F276" s="55">
        <f>E276/D276*100</f>
        <v>100</v>
      </c>
    </row>
    <row r="277" spans="1:6" x14ac:dyDescent="0.25">
      <c r="A277" s="35"/>
      <c r="B277" s="38"/>
      <c r="C277" t="s">
        <v>38</v>
      </c>
      <c r="D277" s="40"/>
      <c r="E277" s="14"/>
      <c r="F277" s="55"/>
    </row>
    <row r="278" spans="1:6" x14ac:dyDescent="0.25">
      <c r="A278" s="35"/>
      <c r="B278" s="38"/>
      <c r="C278" t="s">
        <v>46</v>
      </c>
      <c r="D278" s="40"/>
      <c r="E278" s="14"/>
      <c r="F278" s="55"/>
    </row>
    <row r="279" spans="1:6" x14ac:dyDescent="0.25">
      <c r="A279" s="35"/>
      <c r="B279" s="38"/>
      <c r="C279" t="s">
        <v>88</v>
      </c>
      <c r="D279" s="40">
        <v>25000</v>
      </c>
      <c r="E279" s="14">
        <v>20000</v>
      </c>
      <c r="F279" s="55">
        <f>E279/D279*100</f>
        <v>80</v>
      </c>
    </row>
    <row r="280" spans="1:6" x14ac:dyDescent="0.25">
      <c r="A280" s="35"/>
      <c r="B280" s="38"/>
      <c r="C280" t="s">
        <v>89</v>
      </c>
      <c r="D280" s="40"/>
      <c r="E280" s="14"/>
      <c r="F280" s="55"/>
    </row>
    <row r="281" spans="1:6" ht="15.75" thickBot="1" x14ac:dyDescent="0.3">
      <c r="A281" s="36"/>
      <c r="B281" s="39"/>
      <c r="C281" s="13"/>
      <c r="D281" s="41"/>
      <c r="E281" s="15"/>
      <c r="F281" s="39"/>
    </row>
    <row r="282" spans="1:6" s="32" customFormat="1" ht="15.75" thickTop="1" x14ac:dyDescent="0.25">
      <c r="A282" s="48">
        <v>853</v>
      </c>
      <c r="C282" s="32" t="s">
        <v>106</v>
      </c>
      <c r="D282" s="50">
        <f>SUM(D285)</f>
        <v>30000</v>
      </c>
      <c r="E282" s="33">
        <f>SUM(E285)</f>
        <v>1816.79</v>
      </c>
      <c r="F282" s="56">
        <f>E282/D282*100</f>
        <v>6.0559666666666665</v>
      </c>
    </row>
    <row r="283" spans="1:6" s="32" customFormat="1" ht="15.75" thickBot="1" x14ac:dyDescent="0.3">
      <c r="A283" s="48"/>
      <c r="B283" s="51"/>
      <c r="C283" s="51" t="s">
        <v>107</v>
      </c>
      <c r="D283" s="53"/>
      <c r="E283" s="54"/>
      <c r="F283" s="52"/>
    </row>
    <row r="284" spans="1:6" ht="15.75" thickTop="1" x14ac:dyDescent="0.25">
      <c r="A284" s="35"/>
      <c r="B284" s="37"/>
      <c r="D284" s="40"/>
      <c r="E284" s="14"/>
      <c r="F284" s="38"/>
    </row>
    <row r="285" spans="1:6" s="32" customFormat="1" x14ac:dyDescent="0.25">
      <c r="A285" s="48"/>
      <c r="B285" s="49">
        <v>85395</v>
      </c>
      <c r="C285" s="32" t="s">
        <v>108</v>
      </c>
      <c r="D285" s="50">
        <f>SUM(D287:D291)</f>
        <v>30000</v>
      </c>
      <c r="E285" s="33">
        <f>SUM(E287:E291)</f>
        <v>1816.79</v>
      </c>
      <c r="F285" s="56">
        <f>E285/D285*100</f>
        <v>6.0559666666666665</v>
      </c>
    </row>
    <row r="286" spans="1:6" x14ac:dyDescent="0.25">
      <c r="A286" s="35"/>
      <c r="B286" s="38"/>
      <c r="C286" t="s">
        <v>109</v>
      </c>
      <c r="D286" s="40"/>
      <c r="E286" s="14"/>
      <c r="F286" s="38"/>
    </row>
    <row r="287" spans="1:6" x14ac:dyDescent="0.25">
      <c r="A287" s="35"/>
      <c r="B287" s="38"/>
      <c r="C287" t="s">
        <v>110</v>
      </c>
      <c r="D287" s="40">
        <v>30000</v>
      </c>
      <c r="E287" s="14">
        <v>1544.27</v>
      </c>
      <c r="F287" s="55">
        <f>D287/E287*100</f>
        <v>1942.6654665311119</v>
      </c>
    </row>
    <row r="288" spans="1:6" x14ac:dyDescent="0.25">
      <c r="A288" s="35"/>
      <c r="B288" s="38"/>
      <c r="C288" t="s">
        <v>24</v>
      </c>
      <c r="D288" s="40"/>
      <c r="E288" s="14"/>
      <c r="F288" s="38"/>
    </row>
    <row r="289" spans="1:6" x14ac:dyDescent="0.25">
      <c r="A289" s="35"/>
      <c r="B289" s="38"/>
      <c r="C289" t="s">
        <v>134</v>
      </c>
      <c r="D289" s="40">
        <v>0</v>
      </c>
      <c r="E289" s="14">
        <v>272.52</v>
      </c>
      <c r="F289" s="55">
        <v>0</v>
      </c>
    </row>
    <row r="290" spans="1:6" x14ac:dyDescent="0.25">
      <c r="A290" s="35"/>
      <c r="B290" s="38"/>
      <c r="C290" t="s">
        <v>24</v>
      </c>
      <c r="D290" s="40"/>
      <c r="E290" s="14"/>
      <c r="F290" s="38"/>
    </row>
    <row r="291" spans="1:6" ht="15.75" thickBot="1" x14ac:dyDescent="0.3">
      <c r="A291" s="36"/>
      <c r="B291" s="39"/>
      <c r="C291" s="13"/>
      <c r="D291" s="41"/>
      <c r="E291" s="15"/>
      <c r="F291" s="39"/>
    </row>
    <row r="292" spans="1:6" ht="15.75" thickTop="1" x14ac:dyDescent="0.25">
      <c r="A292" s="35"/>
      <c r="D292" s="40"/>
      <c r="E292" s="14"/>
      <c r="F292" s="38"/>
    </row>
    <row r="293" spans="1:6" s="32" customFormat="1" ht="15.75" thickBot="1" x14ac:dyDescent="0.3">
      <c r="A293" s="48">
        <v>854</v>
      </c>
      <c r="B293" s="51"/>
      <c r="C293" s="51" t="s">
        <v>111</v>
      </c>
      <c r="D293" s="53">
        <f>SUM(D295)</f>
        <v>13568</v>
      </c>
      <c r="E293" s="54">
        <f>SUM(E295)</f>
        <v>13568</v>
      </c>
      <c r="F293" s="57">
        <f>E293/D293*100</f>
        <v>100</v>
      </c>
    </row>
    <row r="294" spans="1:6" ht="15.75" thickTop="1" x14ac:dyDescent="0.25">
      <c r="A294" s="35"/>
      <c r="B294" s="37"/>
      <c r="D294" s="40"/>
      <c r="E294" s="14"/>
      <c r="F294" s="55"/>
    </row>
    <row r="295" spans="1:6" s="32" customFormat="1" x14ac:dyDescent="0.25">
      <c r="A295" s="48"/>
      <c r="B295" s="49">
        <v>85415</v>
      </c>
      <c r="C295" s="32" t="s">
        <v>112</v>
      </c>
      <c r="D295" s="50">
        <f>SUM(D297)</f>
        <v>13568</v>
      </c>
      <c r="E295" s="33">
        <f>SUM(E297)</f>
        <v>13568</v>
      </c>
      <c r="F295" s="56">
        <f>E295/D295*100</f>
        <v>100</v>
      </c>
    </row>
    <row r="296" spans="1:6" x14ac:dyDescent="0.25">
      <c r="A296" s="35"/>
      <c r="B296" s="38"/>
      <c r="C296" t="s">
        <v>13</v>
      </c>
      <c r="D296" s="40"/>
      <c r="E296" s="14"/>
      <c r="F296" s="55"/>
    </row>
    <row r="297" spans="1:6" x14ac:dyDescent="0.25">
      <c r="A297" s="35"/>
      <c r="B297" s="38"/>
      <c r="C297" t="s">
        <v>88</v>
      </c>
      <c r="D297" s="40">
        <v>13568</v>
      </c>
      <c r="E297" s="14">
        <v>13568</v>
      </c>
      <c r="F297" s="55">
        <f>E297/D297*100</f>
        <v>100</v>
      </c>
    </row>
    <row r="298" spans="1:6" x14ac:dyDescent="0.25">
      <c r="A298" s="43"/>
      <c r="B298" s="44"/>
      <c r="C298" s="20" t="s">
        <v>89</v>
      </c>
      <c r="D298" s="45"/>
      <c r="E298" s="21"/>
      <c r="F298" s="58"/>
    </row>
    <row r="299" spans="1:6" x14ac:dyDescent="0.25">
      <c r="D299" s="14"/>
      <c r="E299" s="14"/>
    </row>
    <row r="300" spans="1:6" s="31" customFormat="1" ht="15.75" thickBot="1" x14ac:dyDescent="0.3">
      <c r="A300" s="24" t="s">
        <v>0</v>
      </c>
      <c r="B300" s="16" t="s">
        <v>1</v>
      </c>
      <c r="C300" s="17" t="s">
        <v>2</v>
      </c>
      <c r="D300" s="19" t="s">
        <v>3</v>
      </c>
      <c r="E300" s="25" t="s">
        <v>4</v>
      </c>
      <c r="F300" s="16" t="s">
        <v>5</v>
      </c>
    </row>
    <row r="301" spans="1:6" ht="15.75" thickTop="1" x14ac:dyDescent="0.25">
      <c r="A301" s="35"/>
      <c r="D301" s="40"/>
      <c r="E301" s="14"/>
      <c r="F301" s="38"/>
    </row>
    <row r="302" spans="1:6" s="32" customFormat="1" x14ac:dyDescent="0.25">
      <c r="A302" s="48">
        <v>900</v>
      </c>
      <c r="C302" s="32" t="s">
        <v>113</v>
      </c>
      <c r="D302" s="50">
        <f>SUM(D304+D311+D317)</f>
        <v>1020000</v>
      </c>
      <c r="E302" s="33">
        <f>SUM(E304+E311+E317)</f>
        <v>362808.86</v>
      </c>
      <c r="F302" s="56">
        <f>E302/D302*100</f>
        <v>35.569496078431371</v>
      </c>
    </row>
    <row r="303" spans="1:6" s="32" customFormat="1" ht="15.75" thickBot="1" x14ac:dyDescent="0.3">
      <c r="A303" s="48"/>
      <c r="B303" s="51"/>
      <c r="C303" s="51" t="s">
        <v>114</v>
      </c>
      <c r="D303" s="53"/>
      <c r="E303" s="54"/>
      <c r="F303" s="52"/>
    </row>
    <row r="304" spans="1:6" s="32" customFormat="1" ht="15.75" thickTop="1" x14ac:dyDescent="0.25">
      <c r="A304" s="48"/>
      <c r="B304" s="49">
        <v>90002</v>
      </c>
      <c r="C304" s="32" t="s">
        <v>135</v>
      </c>
      <c r="D304" s="50">
        <f>SUM(D306:D309)</f>
        <v>1000000</v>
      </c>
      <c r="E304" s="33">
        <f>SUM(E306:E309)</f>
        <v>354875.29</v>
      </c>
      <c r="F304" s="56">
        <f>E304/D304*100</f>
        <v>35.487528999999995</v>
      </c>
    </row>
    <row r="305" spans="1:6" x14ac:dyDescent="0.25">
      <c r="A305" s="35"/>
      <c r="B305" s="38"/>
      <c r="C305" t="s">
        <v>13</v>
      </c>
      <c r="D305" s="40"/>
      <c r="E305" s="14"/>
      <c r="F305" s="55"/>
    </row>
    <row r="306" spans="1:6" x14ac:dyDescent="0.25">
      <c r="A306" s="35"/>
      <c r="B306" s="38"/>
      <c r="C306" t="s">
        <v>76</v>
      </c>
      <c r="D306" s="40">
        <v>1000000</v>
      </c>
      <c r="E306" s="14">
        <v>354397.69</v>
      </c>
      <c r="F306" s="55">
        <f>E306/D306*100</f>
        <v>35.439768999999998</v>
      </c>
    </row>
    <row r="307" spans="1:6" x14ac:dyDescent="0.25">
      <c r="A307" s="35"/>
      <c r="B307" s="38"/>
      <c r="C307" t="s">
        <v>77</v>
      </c>
      <c r="D307" s="40"/>
      <c r="E307" s="14"/>
      <c r="F307" s="38"/>
    </row>
    <row r="308" spans="1:6" x14ac:dyDescent="0.25">
      <c r="A308" s="35"/>
      <c r="B308" s="38"/>
      <c r="C308" t="s">
        <v>14</v>
      </c>
      <c r="D308" s="40">
        <v>0</v>
      </c>
      <c r="E308" s="14">
        <v>417.6</v>
      </c>
      <c r="F308" s="55">
        <v>0</v>
      </c>
    </row>
    <row r="309" spans="1:6" x14ac:dyDescent="0.25">
      <c r="A309" s="35"/>
      <c r="B309" s="38"/>
      <c r="C309" t="s">
        <v>57</v>
      </c>
      <c r="D309" s="40">
        <v>0</v>
      </c>
      <c r="E309" s="14">
        <v>60</v>
      </c>
      <c r="F309" s="64">
        <v>0</v>
      </c>
    </row>
    <row r="310" spans="1:6" x14ac:dyDescent="0.25">
      <c r="A310" s="35"/>
      <c r="B310" s="44"/>
      <c r="C310" s="20"/>
      <c r="D310" s="45"/>
      <c r="E310" s="21"/>
      <c r="F310" s="58"/>
    </row>
    <row r="311" spans="1:6" s="32" customFormat="1" x14ac:dyDescent="0.25">
      <c r="A311" s="48"/>
      <c r="B311" s="49">
        <v>90019</v>
      </c>
      <c r="C311" s="32" t="s">
        <v>115</v>
      </c>
      <c r="D311" s="50">
        <f>SUM(D315)</f>
        <v>20000</v>
      </c>
      <c r="E311" s="33">
        <f>SUM(E315)</f>
        <v>7758.23</v>
      </c>
      <c r="F311" s="56">
        <f>E311/D311*100</f>
        <v>38.791149999999995</v>
      </c>
    </row>
    <row r="312" spans="1:6" s="32" customFormat="1" x14ac:dyDescent="0.25">
      <c r="A312" s="48"/>
      <c r="B312" s="49"/>
      <c r="C312" s="32" t="s">
        <v>116</v>
      </c>
      <c r="D312" s="50"/>
      <c r="E312" s="33"/>
      <c r="F312" s="56"/>
    </row>
    <row r="313" spans="1:6" s="32" customFormat="1" x14ac:dyDescent="0.25">
      <c r="A313" s="48"/>
      <c r="B313" s="49"/>
      <c r="C313" s="32" t="s">
        <v>117</v>
      </c>
      <c r="D313" s="50"/>
      <c r="E313" s="33"/>
      <c r="F313" s="49"/>
    </row>
    <row r="314" spans="1:6" x14ac:dyDescent="0.25">
      <c r="A314" s="35"/>
      <c r="B314" s="38"/>
      <c r="C314" t="s">
        <v>13</v>
      </c>
      <c r="D314" s="40"/>
      <c r="E314" s="14"/>
      <c r="F314" s="38"/>
    </row>
    <row r="315" spans="1:6" x14ac:dyDescent="0.25">
      <c r="A315" s="35"/>
      <c r="B315" s="38"/>
      <c r="C315" t="s">
        <v>14</v>
      </c>
      <c r="D315" s="40">
        <v>20000</v>
      </c>
      <c r="E315" s="14">
        <v>7758.23</v>
      </c>
      <c r="F315" s="55">
        <f>E315/D315*100</f>
        <v>38.791149999999995</v>
      </c>
    </row>
    <row r="316" spans="1:6" x14ac:dyDescent="0.25">
      <c r="A316" s="35"/>
      <c r="B316" s="44"/>
      <c r="C316" s="20"/>
      <c r="D316" s="45"/>
      <c r="E316" s="21"/>
      <c r="F316" s="44"/>
    </row>
    <row r="317" spans="1:6" s="32" customFormat="1" x14ac:dyDescent="0.25">
      <c r="A317" s="48"/>
      <c r="B317" s="49">
        <v>90020</v>
      </c>
      <c r="C317" s="32" t="s">
        <v>115</v>
      </c>
      <c r="D317" s="50">
        <f>SUM(D320)</f>
        <v>0</v>
      </c>
      <c r="E317" s="33">
        <f>SUM(E320)</f>
        <v>175.34</v>
      </c>
      <c r="F317" s="56">
        <v>0</v>
      </c>
    </row>
    <row r="318" spans="1:6" s="32" customFormat="1" x14ac:dyDescent="0.25">
      <c r="A318" s="48"/>
      <c r="B318" s="49"/>
      <c r="C318" s="32" t="s">
        <v>118</v>
      </c>
      <c r="D318" s="50"/>
      <c r="E318" s="33"/>
      <c r="F318" s="49"/>
    </row>
    <row r="319" spans="1:6" x14ac:dyDescent="0.25">
      <c r="A319" s="35"/>
      <c r="B319" s="38"/>
      <c r="C319" t="s">
        <v>13</v>
      </c>
      <c r="D319" s="40"/>
      <c r="E319" s="14"/>
      <c r="F319" s="38"/>
    </row>
    <row r="320" spans="1:6" x14ac:dyDescent="0.25">
      <c r="A320" s="35"/>
      <c r="B320" s="38"/>
      <c r="C320" t="s">
        <v>119</v>
      </c>
      <c r="D320" s="40">
        <v>0</v>
      </c>
      <c r="E320" s="14">
        <v>175.34</v>
      </c>
      <c r="F320" s="55">
        <v>0</v>
      </c>
    </row>
    <row r="321" spans="1:6" ht="15.75" thickBot="1" x14ac:dyDescent="0.3">
      <c r="A321" s="36"/>
      <c r="B321" s="39"/>
      <c r="C321" s="13"/>
      <c r="D321" s="41"/>
      <c r="E321" s="15"/>
      <c r="F321" s="39"/>
    </row>
    <row r="322" spans="1:6" ht="15.75" thickTop="1" x14ac:dyDescent="0.25">
      <c r="A322" s="35"/>
      <c r="B322" s="22"/>
      <c r="C322" s="22"/>
      <c r="D322" s="40"/>
      <c r="E322" s="23"/>
      <c r="F322" s="38"/>
    </row>
    <row r="323" spans="1:6" s="32" customFormat="1" x14ac:dyDescent="0.25">
      <c r="A323" s="48">
        <v>921</v>
      </c>
      <c r="B323" s="61"/>
      <c r="C323" s="61" t="s">
        <v>136</v>
      </c>
      <c r="D323" s="50">
        <f>SUM(D326)</f>
        <v>46580</v>
      </c>
      <c r="E323" s="62">
        <f>SUM(E326)</f>
        <v>46580</v>
      </c>
      <c r="F323" s="63">
        <f>E323/D323*100</f>
        <v>100</v>
      </c>
    </row>
    <row r="324" spans="1:6" ht="15.75" thickBot="1" x14ac:dyDescent="0.3">
      <c r="A324" s="35"/>
      <c r="B324" s="13"/>
      <c r="C324" s="13"/>
      <c r="D324" s="41"/>
      <c r="E324" s="15"/>
      <c r="F324" s="39"/>
    </row>
    <row r="325" spans="1:6" ht="15.75" thickTop="1" x14ac:dyDescent="0.25">
      <c r="A325" s="35"/>
      <c r="B325" s="37"/>
      <c r="C325" s="22"/>
      <c r="D325" s="40"/>
      <c r="E325" s="23"/>
      <c r="F325" s="38"/>
    </row>
    <row r="326" spans="1:6" s="32" customFormat="1" x14ac:dyDescent="0.25">
      <c r="A326" s="48"/>
      <c r="B326" s="49">
        <v>92105</v>
      </c>
      <c r="C326" s="61" t="s">
        <v>137</v>
      </c>
      <c r="D326" s="50">
        <f>SUM(D328:D331)</f>
        <v>46580</v>
      </c>
      <c r="E326" s="62">
        <f>SUM(E328:E331)</f>
        <v>46580</v>
      </c>
      <c r="F326" s="63">
        <f>E326/D326*100</f>
        <v>100</v>
      </c>
    </row>
    <row r="327" spans="1:6" x14ac:dyDescent="0.25">
      <c r="A327" s="35"/>
      <c r="B327" s="38"/>
      <c r="C327" s="22" t="s">
        <v>13</v>
      </c>
      <c r="D327" s="40"/>
      <c r="E327" s="23"/>
      <c r="F327" s="38"/>
    </row>
    <row r="328" spans="1:6" x14ac:dyDescent="0.25">
      <c r="A328" s="35"/>
      <c r="B328" s="38"/>
      <c r="C328" t="s">
        <v>110</v>
      </c>
      <c r="D328" s="40">
        <v>34935</v>
      </c>
      <c r="E328" s="14">
        <v>34935</v>
      </c>
      <c r="F328" s="55">
        <f>D328/E328*100</f>
        <v>100</v>
      </c>
    </row>
    <row r="329" spans="1:6" x14ac:dyDescent="0.25">
      <c r="A329" s="35"/>
      <c r="B329" s="38"/>
      <c r="C329" t="s">
        <v>24</v>
      </c>
      <c r="D329" s="40"/>
      <c r="E329" s="14"/>
      <c r="F329" s="38"/>
    </row>
    <row r="330" spans="1:6" x14ac:dyDescent="0.25">
      <c r="A330" s="35"/>
      <c r="B330" s="38"/>
      <c r="C330" t="s">
        <v>134</v>
      </c>
      <c r="D330" s="40">
        <v>11645</v>
      </c>
      <c r="E330" s="14">
        <v>11645</v>
      </c>
      <c r="F330" s="55">
        <f>E330/D330*100</f>
        <v>100</v>
      </c>
    </row>
    <row r="331" spans="1:6" x14ac:dyDescent="0.25">
      <c r="A331" s="35"/>
      <c r="B331" s="38"/>
      <c r="C331" t="s">
        <v>24</v>
      </c>
      <c r="D331" s="40"/>
      <c r="E331" s="14"/>
      <c r="F331" s="38"/>
    </row>
    <row r="332" spans="1:6" ht="15.75" thickBot="1" x14ac:dyDescent="0.3">
      <c r="A332" s="36"/>
      <c r="B332" s="39"/>
      <c r="C332" s="13"/>
      <c r="D332" s="41"/>
      <c r="E332" s="15"/>
      <c r="F332" s="39"/>
    </row>
    <row r="333" spans="1:6" ht="15.75" thickTop="1" x14ac:dyDescent="0.25">
      <c r="A333" s="35"/>
      <c r="D333" s="40"/>
      <c r="E333" s="14"/>
      <c r="F333" s="38"/>
    </row>
    <row r="334" spans="1:6" s="32" customFormat="1" ht="15.75" thickBot="1" x14ac:dyDescent="0.3">
      <c r="A334" s="48">
        <v>926</v>
      </c>
      <c r="B334" s="51"/>
      <c r="C334" s="51" t="s">
        <v>120</v>
      </c>
      <c r="D334" s="53">
        <f>SUM(D336)</f>
        <v>441740</v>
      </c>
      <c r="E334" s="54">
        <f>SUM(E336)</f>
        <v>441740</v>
      </c>
      <c r="F334" s="57">
        <f>E334/D334*100</f>
        <v>100</v>
      </c>
    </row>
    <row r="335" spans="1:6" ht="15.75" thickTop="1" x14ac:dyDescent="0.25">
      <c r="A335" s="35"/>
      <c r="B335" s="37"/>
      <c r="D335" s="40"/>
      <c r="E335" s="14"/>
      <c r="F335" s="55"/>
    </row>
    <row r="336" spans="1:6" s="32" customFormat="1" x14ac:dyDescent="0.25">
      <c r="A336" s="48"/>
      <c r="B336" s="49">
        <v>92605</v>
      </c>
      <c r="C336" s="32" t="s">
        <v>121</v>
      </c>
      <c r="D336" s="50">
        <f>SUM(D338+D340)</f>
        <v>441740</v>
      </c>
      <c r="E336" s="33">
        <f>SUM(E338+E340)</f>
        <v>441740</v>
      </c>
      <c r="F336" s="56">
        <f>E336/D336*100</f>
        <v>100</v>
      </c>
    </row>
    <row r="337" spans="1:6" x14ac:dyDescent="0.25">
      <c r="A337" s="35"/>
      <c r="B337" s="38"/>
      <c r="C337" t="s">
        <v>13</v>
      </c>
      <c r="D337" s="40"/>
      <c r="E337" s="14"/>
      <c r="F337" s="55"/>
    </row>
    <row r="338" spans="1:6" x14ac:dyDescent="0.25">
      <c r="A338" s="35"/>
      <c r="B338" s="38"/>
      <c r="C338" t="s">
        <v>19</v>
      </c>
      <c r="D338" s="40">
        <v>441740</v>
      </c>
      <c r="E338" s="14">
        <v>262938.74</v>
      </c>
      <c r="F338" s="55">
        <f>E338/D338*100</f>
        <v>59.52341648933762</v>
      </c>
    </row>
    <row r="339" spans="1:6" x14ac:dyDescent="0.25">
      <c r="A339" s="35"/>
      <c r="B339" s="38"/>
      <c r="C339" t="s">
        <v>24</v>
      </c>
      <c r="D339" s="40"/>
      <c r="E339" s="14"/>
      <c r="F339" s="38"/>
    </row>
    <row r="340" spans="1:6" x14ac:dyDescent="0.25">
      <c r="A340" s="35"/>
      <c r="B340" s="38"/>
      <c r="C340" t="s">
        <v>20</v>
      </c>
      <c r="D340" s="40">
        <v>0</v>
      </c>
      <c r="E340" s="14">
        <v>178801.26</v>
      </c>
      <c r="F340" s="55">
        <v>0</v>
      </c>
    </row>
    <row r="341" spans="1:6" ht="15.75" thickBot="1" x14ac:dyDescent="0.3">
      <c r="A341" s="39"/>
      <c r="B341" s="39"/>
      <c r="C341" s="13" t="s">
        <v>24</v>
      </c>
      <c r="D341" s="41"/>
      <c r="E341" s="15"/>
      <c r="F341" s="39"/>
    </row>
    <row r="342" spans="1:6" ht="15.75" thickTop="1" x14ac:dyDescent="0.25">
      <c r="A342" s="35"/>
      <c r="D342" s="40"/>
      <c r="E342" s="14"/>
      <c r="F342" s="38"/>
    </row>
    <row r="343" spans="1:6" s="32" customFormat="1" x14ac:dyDescent="0.25">
      <c r="A343" s="48"/>
      <c r="C343" s="32" t="s">
        <v>122</v>
      </c>
      <c r="D343" s="50">
        <f>SUM(D11+D19+D29+D42+D52+D69+D92+D100+D157+D174+D214+D282+D293+D302+D323+D334)</f>
        <v>16072393</v>
      </c>
      <c r="E343" s="33">
        <f>SUM(E11+E19+E29+E42+E52+E69+E92+E100+E157+E174+E214+E282+E293+E302+E323+E334)</f>
        <v>7913310.1399999997</v>
      </c>
      <c r="F343" s="56">
        <f>E343/D343*100</f>
        <v>49.235419641617774</v>
      </c>
    </row>
    <row r="344" spans="1:6" ht="15.75" thickBot="1" x14ac:dyDescent="0.3">
      <c r="A344" s="36"/>
      <c r="B344" s="13"/>
      <c r="C344" s="13"/>
      <c r="D344" s="41"/>
      <c r="E344" s="15"/>
      <c r="F344" s="39"/>
    </row>
    <row r="345" spans="1:6" ht="15.75" thickTop="1" x14ac:dyDescent="0.25">
      <c r="D345" s="14"/>
      <c r="E345" s="14"/>
    </row>
    <row r="346" spans="1:6" x14ac:dyDescent="0.25">
      <c r="D346" s="14"/>
      <c r="E346" s="14"/>
    </row>
    <row r="347" spans="1:6" x14ac:dyDescent="0.25">
      <c r="D347" s="14"/>
      <c r="E347" s="14"/>
    </row>
    <row r="348" spans="1:6" x14ac:dyDescent="0.25">
      <c r="D348" s="14"/>
      <c r="E348" s="14"/>
    </row>
    <row r="349" spans="1:6" x14ac:dyDescent="0.25">
      <c r="D349" s="14"/>
      <c r="E349" s="14"/>
    </row>
    <row r="350" spans="1:6" x14ac:dyDescent="0.25">
      <c r="D350" s="14"/>
      <c r="E350" s="14"/>
    </row>
    <row r="351" spans="1:6" x14ac:dyDescent="0.25">
      <c r="D351" s="14"/>
      <c r="E351" s="14"/>
    </row>
    <row r="352" spans="1:6" x14ac:dyDescent="0.25">
      <c r="D352" s="14"/>
      <c r="E352" s="14"/>
    </row>
    <row r="353" spans="4:5" x14ac:dyDescent="0.25">
      <c r="D353" s="14"/>
      <c r="E353" s="14"/>
    </row>
    <row r="354" spans="4:5" x14ac:dyDescent="0.25">
      <c r="D354" s="14"/>
      <c r="E354" s="14"/>
    </row>
    <row r="355" spans="4:5" x14ac:dyDescent="0.25">
      <c r="D355" s="14"/>
      <c r="E355" s="14"/>
    </row>
    <row r="356" spans="4:5" x14ac:dyDescent="0.25">
      <c r="D356" s="14"/>
      <c r="E356" s="14"/>
    </row>
    <row r="357" spans="4:5" x14ac:dyDescent="0.25">
      <c r="D357" s="14"/>
      <c r="E357" s="14"/>
    </row>
    <row r="358" spans="4:5" x14ac:dyDescent="0.25">
      <c r="D358" s="14"/>
      <c r="E358" s="14"/>
    </row>
    <row r="359" spans="4:5" x14ac:dyDescent="0.25">
      <c r="D359" s="14"/>
      <c r="E359" s="14"/>
    </row>
    <row r="360" spans="4:5" x14ac:dyDescent="0.25">
      <c r="D360" s="14"/>
      <c r="E360" s="14"/>
    </row>
    <row r="361" spans="4:5" x14ac:dyDescent="0.25">
      <c r="D361" s="14"/>
      <c r="E361" s="14"/>
    </row>
    <row r="362" spans="4:5" x14ac:dyDescent="0.25">
      <c r="D362" s="14"/>
      <c r="E362" s="14"/>
    </row>
    <row r="363" spans="4:5" x14ac:dyDescent="0.25">
      <c r="D363" s="14"/>
      <c r="E363" s="14"/>
    </row>
    <row r="364" spans="4:5" x14ac:dyDescent="0.25">
      <c r="D364" s="14"/>
      <c r="E364" s="14"/>
    </row>
    <row r="365" spans="4:5" x14ac:dyDescent="0.25">
      <c r="D365" s="14"/>
      <c r="E365" s="14"/>
    </row>
    <row r="366" spans="4:5" x14ac:dyDescent="0.25">
      <c r="D366" s="14"/>
      <c r="E366" s="14"/>
    </row>
    <row r="367" spans="4:5" x14ac:dyDescent="0.25">
      <c r="D367" s="14"/>
      <c r="E367" s="14"/>
    </row>
    <row r="368" spans="4:5" x14ac:dyDescent="0.25">
      <c r="D368" s="14"/>
      <c r="E368" s="14"/>
    </row>
    <row r="369" spans="4:5" x14ac:dyDescent="0.25">
      <c r="D369" s="14"/>
      <c r="E369" s="14"/>
    </row>
    <row r="370" spans="4:5" x14ac:dyDescent="0.25">
      <c r="D370" s="14"/>
      <c r="E370" s="14"/>
    </row>
    <row r="371" spans="4:5" x14ac:dyDescent="0.25">
      <c r="D371" s="14"/>
      <c r="E371" s="14"/>
    </row>
    <row r="372" spans="4:5" x14ac:dyDescent="0.25">
      <c r="D372" s="14"/>
      <c r="E372" s="14"/>
    </row>
    <row r="373" spans="4:5" x14ac:dyDescent="0.25">
      <c r="D373" s="14"/>
      <c r="E373" s="14"/>
    </row>
    <row r="374" spans="4:5" x14ac:dyDescent="0.25">
      <c r="D374" s="14"/>
      <c r="E374" s="14"/>
    </row>
    <row r="375" spans="4:5" x14ac:dyDescent="0.25">
      <c r="D375" s="14"/>
      <c r="E375" s="14"/>
    </row>
    <row r="376" spans="4:5" x14ac:dyDescent="0.25">
      <c r="D376" s="14"/>
      <c r="E376" s="14"/>
    </row>
    <row r="377" spans="4:5" x14ac:dyDescent="0.25">
      <c r="D377" s="14"/>
      <c r="E377" s="14"/>
    </row>
    <row r="378" spans="4:5" x14ac:dyDescent="0.25">
      <c r="D378" s="14"/>
      <c r="E378" s="14"/>
    </row>
    <row r="379" spans="4:5" x14ac:dyDescent="0.25">
      <c r="D379" s="14"/>
      <c r="E379" s="14"/>
    </row>
    <row r="380" spans="4:5" x14ac:dyDescent="0.25">
      <c r="D380" s="14"/>
      <c r="E380" s="14"/>
    </row>
    <row r="381" spans="4:5" x14ac:dyDescent="0.25">
      <c r="D381" s="14"/>
      <c r="E381" s="14"/>
    </row>
    <row r="382" spans="4:5" x14ac:dyDescent="0.25">
      <c r="D382" s="14"/>
      <c r="E382" s="14"/>
    </row>
    <row r="383" spans="4:5" x14ac:dyDescent="0.25">
      <c r="D383" s="14"/>
      <c r="E383" s="14"/>
    </row>
    <row r="384" spans="4:5" x14ac:dyDescent="0.25">
      <c r="D384" s="14"/>
      <c r="E384" s="14"/>
    </row>
    <row r="385" spans="4:5" x14ac:dyDescent="0.25">
      <c r="D385" s="14"/>
      <c r="E385" s="14"/>
    </row>
    <row r="386" spans="4:5" x14ac:dyDescent="0.25">
      <c r="D386" s="14"/>
      <c r="E386" s="14"/>
    </row>
    <row r="387" spans="4:5" x14ac:dyDescent="0.25">
      <c r="D387" s="14"/>
      <c r="E387" s="14"/>
    </row>
    <row r="388" spans="4:5" x14ac:dyDescent="0.25">
      <c r="D388" s="14"/>
      <c r="E388" s="14"/>
    </row>
    <row r="389" spans="4:5" x14ac:dyDescent="0.25">
      <c r="D389" s="14"/>
      <c r="E389" s="14"/>
    </row>
    <row r="390" spans="4:5" x14ac:dyDescent="0.25">
      <c r="D390" s="14"/>
      <c r="E390" s="14"/>
    </row>
    <row r="391" spans="4:5" x14ac:dyDescent="0.25">
      <c r="D391" s="14"/>
      <c r="E391" s="14"/>
    </row>
    <row r="392" spans="4:5" x14ac:dyDescent="0.25">
      <c r="D392" s="14"/>
      <c r="E392" s="14"/>
    </row>
    <row r="393" spans="4:5" x14ac:dyDescent="0.25">
      <c r="D393" s="14"/>
      <c r="E393" s="14"/>
    </row>
    <row r="394" spans="4:5" x14ac:dyDescent="0.25">
      <c r="D394" s="14"/>
      <c r="E394" s="14"/>
    </row>
    <row r="395" spans="4:5" x14ac:dyDescent="0.25">
      <c r="D395" s="14"/>
      <c r="E395" s="14"/>
    </row>
    <row r="396" spans="4:5" x14ac:dyDescent="0.25">
      <c r="D396" s="14"/>
      <c r="E396" s="14"/>
    </row>
    <row r="397" spans="4:5" x14ac:dyDescent="0.25">
      <c r="D397" s="14"/>
      <c r="E397" s="14"/>
    </row>
    <row r="398" spans="4:5" x14ac:dyDescent="0.25">
      <c r="D398" s="14"/>
      <c r="E398" s="14"/>
    </row>
    <row r="399" spans="4:5" x14ac:dyDescent="0.25">
      <c r="D399" s="14"/>
      <c r="E399" s="14"/>
    </row>
    <row r="400" spans="4:5" x14ac:dyDescent="0.25">
      <c r="D400" s="14"/>
      <c r="E400" s="14"/>
    </row>
    <row r="401" spans="4:5" x14ac:dyDescent="0.25">
      <c r="D401" s="14"/>
      <c r="E401" s="14"/>
    </row>
    <row r="402" spans="4:5" x14ac:dyDescent="0.25">
      <c r="D402" s="14"/>
      <c r="E402" s="14"/>
    </row>
    <row r="403" spans="4:5" x14ac:dyDescent="0.25">
      <c r="D403" s="14"/>
      <c r="E403" s="14"/>
    </row>
    <row r="404" spans="4:5" x14ac:dyDescent="0.25">
      <c r="D404" s="14"/>
      <c r="E404" s="14"/>
    </row>
    <row r="405" spans="4:5" x14ac:dyDescent="0.25">
      <c r="D405" s="14"/>
      <c r="E405" s="14"/>
    </row>
    <row r="406" spans="4:5" x14ac:dyDescent="0.25">
      <c r="D406" s="14"/>
      <c r="E406" s="14"/>
    </row>
    <row r="407" spans="4:5" x14ac:dyDescent="0.25">
      <c r="D407" s="14"/>
      <c r="E407" s="14"/>
    </row>
    <row r="408" spans="4:5" x14ac:dyDescent="0.25">
      <c r="D408" s="14"/>
      <c r="E408" s="14"/>
    </row>
    <row r="409" spans="4:5" x14ac:dyDescent="0.25">
      <c r="D409" s="14"/>
      <c r="E409" s="14"/>
    </row>
    <row r="410" spans="4:5" x14ac:dyDescent="0.25">
      <c r="D410" s="14"/>
      <c r="E410" s="14"/>
    </row>
    <row r="411" spans="4:5" x14ac:dyDescent="0.25">
      <c r="D411" s="14"/>
      <c r="E411" s="14"/>
    </row>
    <row r="412" spans="4:5" x14ac:dyDescent="0.25">
      <c r="D412" s="14"/>
      <c r="E412" s="14"/>
    </row>
    <row r="413" spans="4:5" x14ac:dyDescent="0.25">
      <c r="D413" s="14"/>
      <c r="E413" s="14"/>
    </row>
    <row r="414" spans="4:5" x14ac:dyDescent="0.25">
      <c r="D414" s="14"/>
      <c r="E414" s="14"/>
    </row>
    <row r="415" spans="4:5" x14ac:dyDescent="0.25">
      <c r="D415" s="14"/>
      <c r="E415" s="14"/>
    </row>
    <row r="416" spans="4:5" x14ac:dyDescent="0.25">
      <c r="D416" s="14"/>
      <c r="E416" s="14"/>
    </row>
    <row r="417" spans="4:5" x14ac:dyDescent="0.25">
      <c r="D417" s="14"/>
      <c r="E417" s="14"/>
    </row>
    <row r="418" spans="4:5" x14ac:dyDescent="0.25">
      <c r="D418" s="14"/>
      <c r="E418" s="14"/>
    </row>
    <row r="419" spans="4:5" x14ac:dyDescent="0.25">
      <c r="D419" s="14"/>
      <c r="E419" s="14"/>
    </row>
    <row r="420" spans="4:5" x14ac:dyDescent="0.25">
      <c r="D420" s="14"/>
      <c r="E420" s="14"/>
    </row>
    <row r="421" spans="4:5" x14ac:dyDescent="0.25">
      <c r="D421" s="14"/>
      <c r="E421" s="14"/>
    </row>
    <row r="422" spans="4:5" x14ac:dyDescent="0.25">
      <c r="D422" s="14"/>
      <c r="E422" s="14"/>
    </row>
    <row r="423" spans="4:5" x14ac:dyDescent="0.25">
      <c r="D423" s="14"/>
      <c r="E423" s="14"/>
    </row>
    <row r="424" spans="4:5" x14ac:dyDescent="0.25">
      <c r="D424" s="14"/>
      <c r="E424" s="14"/>
    </row>
    <row r="425" spans="4:5" x14ac:dyDescent="0.25">
      <c r="D425" s="14"/>
      <c r="E425" s="14"/>
    </row>
    <row r="426" spans="4:5" x14ac:dyDescent="0.25">
      <c r="D426" s="14"/>
      <c r="E426" s="14"/>
    </row>
    <row r="427" spans="4:5" x14ac:dyDescent="0.25">
      <c r="D427" s="14"/>
      <c r="E427" s="14"/>
    </row>
    <row r="428" spans="4:5" x14ac:dyDescent="0.25">
      <c r="D428" s="14"/>
      <c r="E428" s="14"/>
    </row>
    <row r="429" spans="4:5" x14ac:dyDescent="0.25">
      <c r="D429" s="14"/>
      <c r="E429" s="14"/>
    </row>
    <row r="430" spans="4:5" x14ac:dyDescent="0.25">
      <c r="D430" s="14"/>
      <c r="E430" s="14"/>
    </row>
    <row r="431" spans="4:5" x14ac:dyDescent="0.25">
      <c r="D431" s="14"/>
      <c r="E431" s="14"/>
    </row>
    <row r="432" spans="4:5" x14ac:dyDescent="0.25">
      <c r="D432" s="14"/>
      <c r="E432" s="14"/>
    </row>
    <row r="433" spans="4:5" x14ac:dyDescent="0.25">
      <c r="D433" s="14"/>
      <c r="E433" s="14"/>
    </row>
    <row r="434" spans="4:5" x14ac:dyDescent="0.25">
      <c r="D434" s="14"/>
      <c r="E434" s="14"/>
    </row>
    <row r="435" spans="4:5" x14ac:dyDescent="0.25">
      <c r="D435" s="14"/>
      <c r="E435" s="14"/>
    </row>
    <row r="436" spans="4:5" x14ac:dyDescent="0.25">
      <c r="D436" s="14"/>
      <c r="E436" s="14"/>
    </row>
    <row r="437" spans="4:5" x14ac:dyDescent="0.25">
      <c r="D437" s="14"/>
      <c r="E437" s="14"/>
    </row>
    <row r="438" spans="4:5" x14ac:dyDescent="0.25">
      <c r="D438" s="14"/>
      <c r="E438" s="14"/>
    </row>
    <row r="439" spans="4:5" x14ac:dyDescent="0.25">
      <c r="D439" s="14"/>
      <c r="E439" s="14"/>
    </row>
    <row r="440" spans="4:5" x14ac:dyDescent="0.25">
      <c r="D440" s="14"/>
      <c r="E440" s="14"/>
    </row>
    <row r="441" spans="4:5" x14ac:dyDescent="0.25">
      <c r="D441" s="14"/>
      <c r="E441" s="14"/>
    </row>
    <row r="442" spans="4:5" x14ac:dyDescent="0.25">
      <c r="D442" s="14"/>
      <c r="E442" s="14"/>
    </row>
    <row r="443" spans="4:5" x14ac:dyDescent="0.25">
      <c r="D443" s="14"/>
      <c r="E443" s="14"/>
    </row>
    <row r="444" spans="4:5" x14ac:dyDescent="0.25">
      <c r="D444" s="14"/>
      <c r="E444" s="14"/>
    </row>
    <row r="445" spans="4:5" x14ac:dyDescent="0.25">
      <c r="D445" s="14"/>
      <c r="E445" s="14"/>
    </row>
    <row r="446" spans="4:5" x14ac:dyDescent="0.25">
      <c r="D446" s="14"/>
      <c r="E446" s="14"/>
    </row>
    <row r="447" spans="4:5" x14ac:dyDescent="0.25">
      <c r="D447" s="14"/>
      <c r="E447" s="14"/>
    </row>
    <row r="448" spans="4:5" x14ac:dyDescent="0.25">
      <c r="D448" s="14"/>
      <c r="E448" s="14"/>
    </row>
    <row r="449" spans="4:5" x14ac:dyDescent="0.25">
      <c r="D449" s="14"/>
      <c r="E449" s="14"/>
    </row>
    <row r="450" spans="4:5" x14ac:dyDescent="0.25">
      <c r="D450" s="14"/>
      <c r="E450" s="14"/>
    </row>
    <row r="451" spans="4:5" x14ac:dyDescent="0.25">
      <c r="D451" s="14"/>
      <c r="E451" s="14"/>
    </row>
    <row r="452" spans="4:5" x14ac:dyDescent="0.25">
      <c r="D452" s="14"/>
      <c r="E452" s="14"/>
    </row>
    <row r="453" spans="4:5" x14ac:dyDescent="0.25">
      <c r="D453" s="14"/>
      <c r="E453" s="14"/>
    </row>
    <row r="454" spans="4:5" x14ac:dyDescent="0.25">
      <c r="D454" s="14"/>
      <c r="E454" s="14"/>
    </row>
    <row r="455" spans="4:5" x14ac:dyDescent="0.25">
      <c r="D455" s="14"/>
      <c r="E455" s="14"/>
    </row>
  </sheetData>
  <pageMargins left="0.7" right="0.7" top="0.75" bottom="0.75" header="0.3" footer="0.3"/>
  <pageSetup paperSize="9" orientation="portrait" r:id="rId1"/>
  <headerFooter>
    <oddFooter>&amp;C&amp;P / 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Rzepko</dc:creator>
  <cp:lastModifiedBy>Teresa Rzepko</cp:lastModifiedBy>
  <cp:lastPrinted>2015-08-03T11:49:15Z</cp:lastPrinted>
  <dcterms:created xsi:type="dcterms:W3CDTF">2015-03-03T14:07:22Z</dcterms:created>
  <dcterms:modified xsi:type="dcterms:W3CDTF">2015-08-07T13:35:56Z</dcterms:modified>
</cp:coreProperties>
</file>