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zepko\Desktop\Wykonanie I półrocze\"/>
    </mc:Choice>
  </mc:AlternateContent>
  <bookViews>
    <workbookView xWindow="0" yWindow="0" windowWidth="14370" windowHeight="679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6" i="1" l="1"/>
  <c r="E359" i="1"/>
  <c r="D359" i="1"/>
  <c r="E332" i="1"/>
  <c r="D332" i="1"/>
  <c r="E216" i="1"/>
  <c r="E153" i="1"/>
  <c r="D153" i="1"/>
  <c r="E120" i="1"/>
  <c r="D120" i="1"/>
  <c r="F590" i="1"/>
  <c r="D523" i="1"/>
  <c r="F527" i="1"/>
  <c r="F526" i="1"/>
  <c r="F525" i="1"/>
  <c r="F473" i="1"/>
  <c r="F471" i="1"/>
  <c r="D406" i="1" l="1"/>
  <c r="E406" i="1"/>
  <c r="F408" i="1"/>
  <c r="E374" i="1"/>
  <c r="D374" i="1"/>
  <c r="F378" i="1"/>
  <c r="F377" i="1"/>
  <c r="F376" i="1"/>
  <c r="F354" i="1"/>
  <c r="E313" i="1"/>
  <c r="D313" i="1"/>
  <c r="F322" i="1"/>
  <c r="F321" i="1"/>
  <c r="F320" i="1"/>
  <c r="F319" i="1"/>
  <c r="F318" i="1"/>
  <c r="F317" i="1"/>
  <c r="E302" i="1"/>
  <c r="D302" i="1"/>
  <c r="F310" i="1"/>
  <c r="F309" i="1"/>
  <c r="F308" i="1"/>
  <c r="F307" i="1"/>
  <c r="F306" i="1"/>
  <c r="F275" i="1"/>
  <c r="F221" i="1"/>
  <c r="F374" i="1" l="1"/>
  <c r="F313" i="1"/>
  <c r="F302" i="1"/>
  <c r="E177" i="1"/>
  <c r="D177" i="1"/>
  <c r="F180" i="1"/>
  <c r="F179" i="1"/>
  <c r="E155" i="1"/>
  <c r="D155" i="1"/>
  <c r="F157" i="1"/>
  <c r="F146" i="1"/>
  <c r="E128" i="1"/>
  <c r="F136" i="1"/>
  <c r="D128" i="1"/>
  <c r="F137" i="1"/>
  <c r="F135" i="1"/>
  <c r="F134" i="1"/>
  <c r="F133" i="1"/>
  <c r="F132" i="1"/>
  <c r="F131" i="1"/>
  <c r="F130" i="1"/>
  <c r="F97" i="1"/>
  <c r="F87" i="1"/>
  <c r="F67" i="1"/>
  <c r="F177" i="1" l="1"/>
  <c r="F155" i="1"/>
  <c r="F128" i="1"/>
  <c r="E340" i="1"/>
  <c r="D340" i="1"/>
  <c r="D334" i="1"/>
  <c r="E284" i="1"/>
  <c r="D284" i="1"/>
  <c r="E272" i="1"/>
  <c r="D272" i="1"/>
  <c r="E257" i="1"/>
  <c r="D257" i="1"/>
  <c r="E12" i="1"/>
  <c r="D12" i="1"/>
  <c r="E583" i="1" l="1"/>
  <c r="D583" i="1"/>
  <c r="F591" i="1"/>
  <c r="F589" i="1"/>
  <c r="F588" i="1"/>
  <c r="F587" i="1"/>
  <c r="F586" i="1"/>
  <c r="E575" i="1"/>
  <c r="D575" i="1"/>
  <c r="F577" i="1"/>
  <c r="E568" i="1"/>
  <c r="D568" i="1"/>
  <c r="F572" i="1"/>
  <c r="F571" i="1"/>
  <c r="F570" i="1"/>
  <c r="E558" i="1"/>
  <c r="D558" i="1"/>
  <c r="F563" i="1"/>
  <c r="F562" i="1"/>
  <c r="F561" i="1"/>
  <c r="F560" i="1"/>
  <c r="E542" i="1"/>
  <c r="D542" i="1"/>
  <c r="F544" i="1"/>
  <c r="E536" i="1"/>
  <c r="D536" i="1"/>
  <c r="F539" i="1"/>
  <c r="F538" i="1"/>
  <c r="E531" i="1"/>
  <c r="D531" i="1"/>
  <c r="F533" i="1"/>
  <c r="E504" i="1"/>
  <c r="D504" i="1"/>
  <c r="E523" i="1"/>
  <c r="F528" i="1"/>
  <c r="F520" i="1"/>
  <c r="F519" i="1"/>
  <c r="F517" i="1"/>
  <c r="F516" i="1"/>
  <c r="F515" i="1"/>
  <c r="F514" i="1"/>
  <c r="F513" i="1"/>
  <c r="F512" i="1"/>
  <c r="F511" i="1"/>
  <c r="F510" i="1"/>
  <c r="F509" i="1"/>
  <c r="F508" i="1"/>
  <c r="F507" i="1"/>
  <c r="E495" i="1"/>
  <c r="D495" i="1"/>
  <c r="F497" i="1"/>
  <c r="E489" i="1"/>
  <c r="D489" i="1"/>
  <c r="F492" i="1"/>
  <c r="E479" i="1"/>
  <c r="D479" i="1"/>
  <c r="F487" i="1"/>
  <c r="F486" i="1"/>
  <c r="F485" i="1"/>
  <c r="F484" i="1"/>
  <c r="F483" i="1"/>
  <c r="F482" i="1"/>
  <c r="F481" i="1"/>
  <c r="E460" i="1"/>
  <c r="D460" i="1"/>
  <c r="F470" i="1"/>
  <c r="F469" i="1"/>
  <c r="F468" i="1"/>
  <c r="F467" i="1"/>
  <c r="F466" i="1"/>
  <c r="F465" i="1"/>
  <c r="F464" i="1"/>
  <c r="F463" i="1"/>
  <c r="F462" i="1"/>
  <c r="D566" i="1" l="1"/>
  <c r="F575" i="1"/>
  <c r="E566" i="1"/>
  <c r="F558" i="1"/>
  <c r="F568" i="1"/>
  <c r="F531" i="1"/>
  <c r="F495" i="1"/>
  <c r="F542" i="1"/>
  <c r="D477" i="1"/>
  <c r="E477" i="1"/>
  <c r="F536" i="1"/>
  <c r="F523" i="1"/>
  <c r="F479" i="1"/>
  <c r="F454" i="1"/>
  <c r="F453" i="1"/>
  <c r="F451" i="1"/>
  <c r="F447" i="1"/>
  <c r="E431" i="1"/>
  <c r="D431" i="1"/>
  <c r="F442" i="1"/>
  <c r="F441" i="1"/>
  <c r="F440" i="1"/>
  <c r="F439" i="1"/>
  <c r="F438" i="1"/>
  <c r="F437" i="1"/>
  <c r="F436" i="1"/>
  <c r="D444" i="1"/>
  <c r="E444" i="1"/>
  <c r="F446" i="1"/>
  <c r="E413" i="1"/>
  <c r="D413" i="1"/>
  <c r="F428" i="1"/>
  <c r="F427" i="1"/>
  <c r="F426" i="1"/>
  <c r="F424" i="1"/>
  <c r="F423" i="1"/>
  <c r="F422" i="1"/>
  <c r="F421" i="1"/>
  <c r="F420" i="1"/>
  <c r="F419" i="1"/>
  <c r="F418" i="1"/>
  <c r="F417" i="1"/>
  <c r="F416" i="1"/>
  <c r="E381" i="1"/>
  <c r="D381" i="1"/>
  <c r="F386" i="1"/>
  <c r="F385" i="1"/>
  <c r="E370" i="1"/>
  <c r="D370" i="1"/>
  <c r="F372" i="1"/>
  <c r="E365" i="1"/>
  <c r="D365" i="1"/>
  <c r="E361" i="1"/>
  <c r="D361" i="1"/>
  <c r="F363" i="1"/>
  <c r="F367" i="1"/>
  <c r="F356" i="1"/>
  <c r="F353" i="1"/>
  <c r="F352" i="1"/>
  <c r="F347" i="1"/>
  <c r="F346" i="1"/>
  <c r="F345" i="1"/>
  <c r="F344" i="1"/>
  <c r="F343" i="1"/>
  <c r="F342" i="1"/>
  <c r="F337" i="1"/>
  <c r="F336" i="1"/>
  <c r="E334" i="1"/>
  <c r="E325" i="1"/>
  <c r="D325" i="1"/>
  <c r="F329" i="1"/>
  <c r="F328" i="1"/>
  <c r="E295" i="1"/>
  <c r="D295" i="1"/>
  <c r="F297" i="1"/>
  <c r="F292" i="1"/>
  <c r="F291" i="1"/>
  <c r="F290" i="1"/>
  <c r="F289" i="1"/>
  <c r="F288" i="1"/>
  <c r="F287" i="1"/>
  <c r="F286" i="1"/>
  <c r="F281" i="1"/>
  <c r="F280" i="1"/>
  <c r="F279" i="1"/>
  <c r="F278" i="1"/>
  <c r="F277" i="1"/>
  <c r="F276" i="1"/>
  <c r="F274" i="1"/>
  <c r="F270" i="1"/>
  <c r="F269" i="1"/>
  <c r="F268" i="1"/>
  <c r="F267" i="1"/>
  <c r="F265" i="1"/>
  <c r="F264" i="1"/>
  <c r="F263" i="1"/>
  <c r="F262" i="1"/>
  <c r="F261" i="1"/>
  <c r="F259" i="1"/>
  <c r="E241" i="1"/>
  <c r="D241" i="1"/>
  <c r="F254" i="1"/>
  <c r="F253" i="1"/>
  <c r="F252" i="1"/>
  <c r="F251" i="1"/>
  <c r="F247" i="1"/>
  <c r="F246" i="1"/>
  <c r="F245" i="1"/>
  <c r="F244" i="1"/>
  <c r="F566" i="1" l="1"/>
  <c r="F444" i="1"/>
  <c r="F370" i="1"/>
  <c r="F365" i="1"/>
  <c r="F381" i="1"/>
  <c r="F332" i="1"/>
  <c r="F361" i="1"/>
  <c r="F340" i="1"/>
  <c r="F334" i="1"/>
  <c r="F295" i="1"/>
  <c r="E218" i="1"/>
  <c r="D218" i="1"/>
  <c r="F238" i="1"/>
  <c r="F237" i="1"/>
  <c r="F236" i="1"/>
  <c r="F235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0" i="1"/>
  <c r="E204" i="1"/>
  <c r="E202" i="1" s="1"/>
  <c r="D204" i="1"/>
  <c r="D202" i="1" s="1"/>
  <c r="F206" i="1"/>
  <c r="E184" i="1"/>
  <c r="D184" i="1"/>
  <c r="F197" i="1"/>
  <c r="F196" i="1"/>
  <c r="F194" i="1"/>
  <c r="F193" i="1"/>
  <c r="F192" i="1"/>
  <c r="F191" i="1"/>
  <c r="F190" i="1"/>
  <c r="F189" i="1"/>
  <c r="F188" i="1"/>
  <c r="F187" i="1"/>
  <c r="E161" i="1"/>
  <c r="D161" i="1"/>
  <c r="F174" i="1"/>
  <c r="F172" i="1"/>
  <c r="F171" i="1"/>
  <c r="F170" i="1"/>
  <c r="F169" i="1"/>
  <c r="F168" i="1"/>
  <c r="F167" i="1"/>
  <c r="F166" i="1"/>
  <c r="F165" i="1"/>
  <c r="F164" i="1"/>
  <c r="F163" i="1"/>
  <c r="F284" i="1" l="1"/>
  <c r="F272" i="1"/>
  <c r="F202" i="1"/>
  <c r="F204" i="1"/>
  <c r="E140" i="1"/>
  <c r="D140" i="1"/>
  <c r="F145" i="1"/>
  <c r="F144" i="1"/>
  <c r="F143" i="1"/>
  <c r="F125" i="1"/>
  <c r="E103" i="1"/>
  <c r="D103" i="1"/>
  <c r="E112" i="1"/>
  <c r="D112" i="1"/>
  <c r="F117" i="1"/>
  <c r="F116" i="1"/>
  <c r="F115" i="1"/>
  <c r="F114" i="1"/>
  <c r="F109" i="1"/>
  <c r="F108" i="1"/>
  <c r="F107" i="1"/>
  <c r="F106" i="1"/>
  <c r="F96" i="1"/>
  <c r="F95" i="1"/>
  <c r="F93" i="1"/>
  <c r="F92" i="1"/>
  <c r="F91" i="1"/>
  <c r="F90" i="1"/>
  <c r="F89" i="1"/>
  <c r="F88" i="1"/>
  <c r="F86" i="1"/>
  <c r="F85" i="1"/>
  <c r="F84" i="1"/>
  <c r="F83" i="1"/>
  <c r="F82" i="1"/>
  <c r="E73" i="1"/>
  <c r="D73" i="1"/>
  <c r="F77" i="1"/>
  <c r="F76" i="1"/>
  <c r="F75" i="1"/>
  <c r="F71" i="1"/>
  <c r="F70" i="1"/>
  <c r="F69" i="1"/>
  <c r="F68" i="1"/>
  <c r="F66" i="1"/>
  <c r="F65" i="1"/>
  <c r="F63" i="1"/>
  <c r="F62" i="1"/>
  <c r="F73" i="1" l="1"/>
  <c r="F112" i="1"/>
  <c r="E45" i="1"/>
  <c r="D45" i="1"/>
  <c r="F48" i="1"/>
  <c r="F47" i="1"/>
  <c r="F31" i="1"/>
  <c r="F30" i="1"/>
  <c r="E16" i="1"/>
  <c r="D16" i="1"/>
  <c r="F28" i="1"/>
  <c r="F20" i="1"/>
  <c r="F19" i="1"/>
  <c r="F18" i="1"/>
  <c r="F45" i="1" l="1"/>
  <c r="F16" i="1"/>
  <c r="F105" i="1"/>
  <c r="F103" i="1"/>
  <c r="F64" i="1"/>
  <c r="F61" i="1"/>
  <c r="F54" i="1"/>
  <c r="F14" i="1"/>
  <c r="D581" i="1" l="1"/>
  <c r="E552" i="1"/>
  <c r="E501" i="1" s="1"/>
  <c r="D552" i="1"/>
  <c r="D501" i="1" s="1"/>
  <c r="D457" i="1"/>
  <c r="E401" i="1"/>
  <c r="D401" i="1"/>
  <c r="E395" i="1"/>
  <c r="D395" i="1"/>
  <c r="E390" i="1"/>
  <c r="D390" i="1"/>
  <c r="E211" i="1"/>
  <c r="E209" i="1" s="1"/>
  <c r="D211" i="1"/>
  <c r="D209" i="1" s="1"/>
  <c r="E122" i="1"/>
  <c r="D122" i="1"/>
  <c r="E79" i="1"/>
  <c r="D79" i="1"/>
  <c r="E59" i="1"/>
  <c r="D59" i="1"/>
  <c r="E52" i="1"/>
  <c r="E43" i="1" s="1"/>
  <c r="D52" i="1"/>
  <c r="D43" i="1" s="1"/>
  <c r="E36" i="1"/>
  <c r="E34" i="1" s="1"/>
  <c r="D36" i="1"/>
  <c r="D34" i="1" s="1"/>
  <c r="E25" i="1"/>
  <c r="E23" i="1" s="1"/>
  <c r="D25" i="1"/>
  <c r="D23" i="1" s="1"/>
  <c r="E10" i="1"/>
  <c r="D10" i="1"/>
  <c r="D57" i="1" l="1"/>
  <c r="E57" i="1"/>
  <c r="F161" i="1"/>
  <c r="F59" i="1"/>
  <c r="F43" i="1"/>
  <c r="F390" i="1"/>
  <c r="F401" i="1"/>
  <c r="F552" i="1"/>
  <c r="F583" i="1"/>
  <c r="F79" i="1"/>
  <c r="F122" i="1"/>
  <c r="F184" i="1"/>
  <c r="F218" i="1"/>
  <c r="F395" i="1"/>
  <c r="F406" i="1"/>
  <c r="F504" i="1"/>
  <c r="F140" i="1"/>
  <c r="F241" i="1"/>
  <c r="F325" i="1"/>
  <c r="F460" i="1"/>
  <c r="F477" i="1"/>
  <c r="F25" i="1"/>
  <c r="F257" i="1"/>
  <c r="F413" i="1"/>
  <c r="E457" i="1"/>
  <c r="F457" i="1" s="1"/>
  <c r="F34" i="1"/>
  <c r="F23" i="1"/>
  <c r="F36" i="1"/>
  <c r="F52" i="1"/>
  <c r="F211" i="1"/>
  <c r="F489" i="1"/>
  <c r="E581" i="1"/>
  <c r="F581" i="1" s="1"/>
  <c r="F12" i="1"/>
  <c r="F10" i="1"/>
  <c r="F585" i="1"/>
  <c r="F555" i="1"/>
  <c r="F506" i="1"/>
  <c r="F491" i="1"/>
  <c r="F452" i="1"/>
  <c r="F435" i="1"/>
  <c r="F434" i="1"/>
  <c r="F415" i="1"/>
  <c r="F410" i="1"/>
  <c r="F403" i="1"/>
  <c r="F397" i="1"/>
  <c r="F392" i="1"/>
  <c r="F387" i="1"/>
  <c r="F384" i="1"/>
  <c r="F327" i="1"/>
  <c r="F266" i="1"/>
  <c r="F243" i="1"/>
  <c r="D594" i="1" l="1"/>
  <c r="E594" i="1"/>
  <c r="F120" i="1"/>
  <c r="F501" i="1"/>
  <c r="F57" i="1"/>
  <c r="F216" i="1"/>
  <c r="F153" i="1"/>
  <c r="F209" i="1"/>
  <c r="F213" i="1"/>
  <c r="F186" i="1"/>
  <c r="F142" i="1"/>
  <c r="F124" i="1"/>
  <c r="F98" i="1"/>
  <c r="F81" i="1"/>
  <c r="F40" i="1" l="1"/>
  <c r="F39" i="1"/>
  <c r="F38" i="1"/>
  <c r="F594" i="1"/>
  <c r="F431" i="1"/>
  <c r="F359" i="1" l="1"/>
</calcChain>
</file>

<file path=xl/comments1.xml><?xml version="1.0" encoding="utf-8"?>
<comments xmlns="http://schemas.openxmlformats.org/spreadsheetml/2006/main">
  <authors>
    <author>Teresa Rzepko</author>
  </authors>
  <commentList>
    <comment ref="F81" authorId="0" shapeId="0">
      <text>
        <r>
          <rPr>
            <b/>
            <sz val="9"/>
            <color indexed="81"/>
            <rFont val="Tahoma"/>
            <family val="2"/>
            <charset val="238"/>
          </rPr>
          <t>Teresa Rzepko: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82" authorId="0" shapeId="0">
      <text>
        <r>
          <rPr>
            <b/>
            <sz val="9"/>
            <color indexed="81"/>
            <rFont val="Tahoma"/>
            <family val="2"/>
            <charset val="238"/>
          </rPr>
          <t>Teresa Rzepko: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83" authorId="0" shapeId="0">
      <text>
        <r>
          <rPr>
            <b/>
            <sz val="9"/>
            <color indexed="81"/>
            <rFont val="Tahoma"/>
            <family val="2"/>
            <charset val="238"/>
          </rPr>
          <t>Teresa Rzepko: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120" authorId="0" shapeId="0">
      <text>
        <r>
          <rPr>
            <b/>
            <sz val="9"/>
            <color indexed="81"/>
            <rFont val="Tahoma"/>
            <family val="2"/>
            <charset val="238"/>
          </rPr>
          <t>Teresa Rzepko: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122" authorId="0" shapeId="0">
      <text>
        <r>
          <rPr>
            <b/>
            <sz val="9"/>
            <color indexed="81"/>
            <rFont val="Tahoma"/>
            <family val="2"/>
            <charset val="238"/>
          </rPr>
          <t>Teresa Rzepko: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124" authorId="0" shapeId="0">
      <text>
        <r>
          <rPr>
            <b/>
            <sz val="9"/>
            <color indexed="81"/>
            <rFont val="Tahoma"/>
            <family val="2"/>
            <charset val="238"/>
          </rPr>
          <t>Teresa Rzepko: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125" authorId="0" shapeId="0">
      <text>
        <r>
          <rPr>
            <b/>
            <sz val="9"/>
            <color indexed="81"/>
            <rFont val="Tahoma"/>
            <family val="2"/>
            <charset val="238"/>
          </rPr>
          <t>Teresa Rzepko: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172" authorId="0" shapeId="0">
      <text>
        <r>
          <rPr>
            <b/>
            <sz val="9"/>
            <color indexed="81"/>
            <rFont val="Tahoma"/>
            <family val="2"/>
            <charset val="238"/>
          </rPr>
          <t>Teresa Rzepko: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359" authorId="0" shapeId="0">
      <text>
        <r>
          <rPr>
            <b/>
            <sz val="9"/>
            <color indexed="81"/>
            <rFont val="Tahoma"/>
            <family val="2"/>
            <charset val="238"/>
          </rPr>
          <t>Teresa Rzepko: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<sst xmlns="http://schemas.openxmlformats.org/spreadsheetml/2006/main" count="516" uniqueCount="157">
  <si>
    <t>1.</t>
  </si>
  <si>
    <t>2.</t>
  </si>
  <si>
    <t>3.</t>
  </si>
  <si>
    <t>4.</t>
  </si>
  <si>
    <t>5.</t>
  </si>
  <si>
    <t>6.</t>
  </si>
  <si>
    <t>Dział</t>
  </si>
  <si>
    <t>Rozdział</t>
  </si>
  <si>
    <t>Treść</t>
  </si>
  <si>
    <t>Wykonanie</t>
  </si>
  <si>
    <t>%</t>
  </si>
  <si>
    <t>TRANSPORT   I   ŁĄCZNOŚĆ</t>
  </si>
  <si>
    <t>Drogi  publiczne  gminne</t>
  </si>
  <si>
    <t>w tym:</t>
  </si>
  <si>
    <t>TURYSTYKA</t>
  </si>
  <si>
    <t xml:space="preserve">Zadania w zakresie upowszechniania </t>
  </si>
  <si>
    <t>turystyki</t>
  </si>
  <si>
    <t>GOSPODARKA   MIESZKANIOWA</t>
  </si>
  <si>
    <t>Gospodarka gruntami i nieruchomościami</t>
  </si>
  <si>
    <t>DZIAŁALNOŚĆ  USŁUGOWA</t>
  </si>
  <si>
    <t>Cmentarze</t>
  </si>
  <si>
    <t>ADMINISTRACJA   PUBLICZNA</t>
  </si>
  <si>
    <t>Urzędy  Wojewódzkie</t>
  </si>
  <si>
    <t>Urzędy  gmin</t>
  </si>
  <si>
    <t>Promocja jednostek samorządu terytorialnego</t>
  </si>
  <si>
    <t>URZĘDY NACZELNYCH ORGANÓW WŁADZY</t>
  </si>
  <si>
    <t>Urzędy naczelnych organów władzy państwowej</t>
  </si>
  <si>
    <t>Wybory do rad gmin, rad powiatów i sejmików</t>
  </si>
  <si>
    <t>BEZPIECZEŃSTWO  PUBLICZNE</t>
  </si>
  <si>
    <t>Ochotnicze straże pożarne</t>
  </si>
  <si>
    <t>Straż  Miejska</t>
  </si>
  <si>
    <t>RÓŻNE  ROZLICZENIA</t>
  </si>
  <si>
    <t>OŚWIATA  I  WYCHOWANIE</t>
  </si>
  <si>
    <t>Szkoły  podstawowe</t>
  </si>
  <si>
    <t>Oddziały przedszkolne w szkołach podstaw.</t>
  </si>
  <si>
    <t>Przedszkola</t>
  </si>
  <si>
    <t>Pozostała działalność</t>
  </si>
  <si>
    <t>POMOC  SPOŁECZNA</t>
  </si>
  <si>
    <t>alimentacyjnego oraz składki na ubezpieczenie</t>
  </si>
  <si>
    <t>Składki na ubezpieczenia zdrowotne..</t>
  </si>
  <si>
    <t>Zasiłki i pomoc w naturze, składki na ubezp.</t>
  </si>
  <si>
    <t>Dodatki mieszkaniowe</t>
  </si>
  <si>
    <t>Zasiłki stałe</t>
  </si>
  <si>
    <t>Ośrodki pomocy społecznej</t>
  </si>
  <si>
    <t>Usługi opiekuńcze i specjalistyczne usługi</t>
  </si>
  <si>
    <t>opiekuńcze</t>
  </si>
  <si>
    <t>POZOSTAŁE ZADANIA W ZAKRESIE POLITYKI</t>
  </si>
  <si>
    <t>SPOŁECZNEJ</t>
  </si>
  <si>
    <t>Pozostałe działalność</t>
  </si>
  <si>
    <t xml:space="preserve">w tym: </t>
  </si>
  <si>
    <t>EDUKACYJNA OPIEKA WYCHOWAWCZA</t>
  </si>
  <si>
    <t>Pomoc materialna dla uczniów</t>
  </si>
  <si>
    <t>GOSPODARKA KOMUNALNA I OCHRONA</t>
  </si>
  <si>
    <t>ŚRODOWISKA</t>
  </si>
  <si>
    <t>KULTURA FIZYCZNA  I  SPORT</t>
  </si>
  <si>
    <t>Zadania w zakresie kultury fizycznej i sportu</t>
  </si>
  <si>
    <t xml:space="preserve">Lokalny  transport  zbiorowy  </t>
  </si>
  <si>
    <t>§ 4300 Zakup usług pozostałych</t>
  </si>
  <si>
    <t>§ 4210 Zakup materiałów i wyposażenia</t>
  </si>
  <si>
    <t>§ 6050 Wydatki inwestycyjne jednostek budżetowych</t>
  </si>
  <si>
    <t>§ 6057 Wydatki inwestycyjne jednostek budżetowych</t>
  </si>
  <si>
    <t>§ 6059 Wydatki inwestycyjne jednostek budżetowych</t>
  </si>
  <si>
    <t>§ 4170 Wynagrodzenia bezosobowe</t>
  </si>
  <si>
    <t>§ 6060 Zakupy inwestycyjne jednostek budżetowych</t>
  </si>
  <si>
    <t>Plany zagospodarowania przestrzennego</t>
  </si>
  <si>
    <t>§ 3020 Wydatki osobowe niezaliczane do wynagrodzeń</t>
  </si>
  <si>
    <t>§ 4010 Wynagrodzenia osobowe pracowników</t>
  </si>
  <si>
    <t>§ 4040 Dodatkowe wynagrodzenie roczne</t>
  </si>
  <si>
    <t>§ 4110 Składki na ubezpieczenie społeczne</t>
  </si>
  <si>
    <t>§ 4120 Składki na Fundusz Pracy</t>
  </si>
  <si>
    <t xml:space="preserve">§ 4410 Podróże służbowe krajowe </t>
  </si>
  <si>
    <t>§ 4440 Odpis na ZFŚS</t>
  </si>
  <si>
    <t>Rady  gmin</t>
  </si>
  <si>
    <t>§ 3030 Różne wydatki na rzecz osób fizycznych</t>
  </si>
  <si>
    <t>§ 3020 Wydatki osobowe nie zaliczane do wynagrodzeń</t>
  </si>
  <si>
    <t>§ 4140 Wpłaty na PFRON</t>
  </si>
  <si>
    <t>§ 4260 Zakup energii</t>
  </si>
  <si>
    <t>§ 4270 Zakup usług remontowych</t>
  </si>
  <si>
    <t>§ 4280 Zakup usług zdrowotnych</t>
  </si>
  <si>
    <t>§ 4360 Zakup usług telekomunikacyjnych</t>
  </si>
  <si>
    <t>§ 4390 Zakup usług obejmujących wykonanie analiz</t>
  </si>
  <si>
    <t>świadczonych w ruchomej sieci telefonicznej</t>
  </si>
  <si>
    <t>§ 4110 Składki na ubezpieczenia społeczne</t>
  </si>
  <si>
    <t>§ 4100 Wynagrodzenia agencyjno- prowizyjne</t>
  </si>
  <si>
    <t>§ 4430 Różne opłaty i składki</t>
  </si>
  <si>
    <t>§ 3020 Wydatki osobowe niezaliczane do wynagrodz.</t>
  </si>
  <si>
    <t>OBSŁUGA  DŁUGU  PUBLICZNEGO</t>
  </si>
  <si>
    <t>Obsługa papierów wartościowych, kredytów</t>
  </si>
  <si>
    <t>§ 8110 Odsetki od samorządowych papierów wart.</t>
  </si>
  <si>
    <t>Rezerwy ogólne i celowe</t>
  </si>
  <si>
    <t>§ 4810 Rezerwy</t>
  </si>
  <si>
    <t>§ 4240 Zakup pomocy naukowych, dydaktycznych</t>
  </si>
  <si>
    <t xml:space="preserve">§ 4700 Szkolenia pracowników </t>
  </si>
  <si>
    <t>niepublicznej jednostki systemu oświaty</t>
  </si>
  <si>
    <t xml:space="preserve">§ 2540 Dotacja podmiotowaz budżetu dla </t>
  </si>
  <si>
    <t>Gimnazja</t>
  </si>
  <si>
    <t>Licea  ogólnokształcące</t>
  </si>
  <si>
    <t>Dokształcanie i doskonalenie nauczycieli</t>
  </si>
  <si>
    <t>OCHRONA   ZDROWIA</t>
  </si>
  <si>
    <t>Zwalczanie narkomanii</t>
  </si>
  <si>
    <t>Przeciwdziałanie  alkoholizmowi</t>
  </si>
  <si>
    <t>Placówki  opiekuńczo  wychowawcze</t>
  </si>
  <si>
    <t>Domy  pomocy  społecznej</t>
  </si>
  <si>
    <t>Rodziny  zastępcze</t>
  </si>
  <si>
    <t>§ 4330 Zakup usług przez jst od innych jednostek</t>
  </si>
  <si>
    <t>Świadczenia rodzinne, świadczenia z funduszu</t>
  </si>
  <si>
    <t>§ 3110 Świadczenia społeczne</t>
  </si>
  <si>
    <t>§ 4130 Składki na ubezpieczenie zdrowotne</t>
  </si>
  <si>
    <t>§ 4017 Wynagrodzenia osobowe pracowników</t>
  </si>
  <si>
    <t>§ 4019 Wynagrodzenia osobowe pracowników</t>
  </si>
  <si>
    <t>§ 4047 Dodatkowe wynagrodzenie roczne</t>
  </si>
  <si>
    <t>§ 4049 Dodatkowe wynagrodzenie roczne</t>
  </si>
  <si>
    <t>§ 4117 Składki na ubezpieczenie społeczne</t>
  </si>
  <si>
    <t>§ 4119 Składki na ubezpieczenie społeczne</t>
  </si>
  <si>
    <t>§ 4127 Składki na Fundusz Pracy</t>
  </si>
  <si>
    <t>§ 4129 Składki na Fundusz Pracy</t>
  </si>
  <si>
    <t>§ 4179 Wynagrodzenia bezosobowe</t>
  </si>
  <si>
    <t>Świetlice szkolne</t>
  </si>
  <si>
    <t>§ 3240 Stypendia dla uczniów</t>
  </si>
  <si>
    <t>§ 3260 Inne formy pomocy  dla uczniów</t>
  </si>
  <si>
    <t>Dokształcanie i doskonalenie  nauczycieli</t>
  </si>
  <si>
    <t>Gospodarka  odpadami</t>
  </si>
  <si>
    <t>Oczyszczanie miast i wsi</t>
  </si>
  <si>
    <t>Utrzymanie zieleni w miastach i gminach</t>
  </si>
  <si>
    <t>Oświetlenie ulic, placów i dróg</t>
  </si>
  <si>
    <t>Zakłady gospodarki komunalnej</t>
  </si>
  <si>
    <t>§ 2650 Dotacja przedmiotowa z budżetu dla</t>
  </si>
  <si>
    <t>samorządowego zakładu budżetowego</t>
  </si>
  <si>
    <t>Wpływy i wydatki związane zgromadzeniem</t>
  </si>
  <si>
    <t>środków z opłat i kar za korzystanie ze środowiska</t>
  </si>
  <si>
    <t>KULTURA I OCHRONA DZIEDZICTWA NARODOWEGO</t>
  </si>
  <si>
    <t>Pozostałe zadania w zakresie kultury</t>
  </si>
  <si>
    <t>Biblioteki</t>
  </si>
  <si>
    <t xml:space="preserve">§ 2480 Dotacja podmiotowa z budżetu dla </t>
  </si>
  <si>
    <t>samorządowej instytucji kultury</t>
  </si>
  <si>
    <t>RAZEM  WYDATKI:</t>
  </si>
  <si>
    <t xml:space="preserve">                     Wykonanie   wydatków   budżetowych  miasta   Helu  </t>
  </si>
  <si>
    <t xml:space="preserve">                                     za  I półrocze 2015 roku</t>
  </si>
  <si>
    <t>Plan 2015 r.</t>
  </si>
  <si>
    <t>I  półrocze</t>
  </si>
  <si>
    <t>2015 r.</t>
  </si>
  <si>
    <t xml:space="preserve">§ 4360 Opłaty z tytułu zakupu usług telekomunik. </t>
  </si>
  <si>
    <t xml:space="preserve">§ 4360 Zakup usług telekomunikacyjnech </t>
  </si>
  <si>
    <t>§ 4420 Podróże służbowe zagraniczne</t>
  </si>
  <si>
    <t>Wybory Prezydenta Rzeczypospolitej Polskiej</t>
  </si>
  <si>
    <t>Komendy wojewódzkie Policji</t>
  </si>
  <si>
    <t>§ 6170 Wpłaty jednostek na państwowy fundusz</t>
  </si>
  <si>
    <t>celowy na finansowanie zadań inwestycyjnych</t>
  </si>
  <si>
    <t>Obrona  cywilna</t>
  </si>
  <si>
    <t>Realizacja zadań wymagających stosowania</t>
  </si>
  <si>
    <t>specjalnej organizacji nauki i metod pracy dla</t>
  </si>
  <si>
    <t>dzieci  w przedszkolach</t>
  </si>
  <si>
    <t>§ 3020 Wydatki osobowe niezaliczane do wynag.</t>
  </si>
  <si>
    <t>dzieci  i młodzieży w szkołach podstawowych…</t>
  </si>
  <si>
    <t>Wspieranie  rodziny</t>
  </si>
  <si>
    <t>§ 2910 Zwrot dotacji wykorzystanych niezgodnie</t>
  </si>
  <si>
    <t>z przeznaczeniem…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</si>
</sst>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20" fontId="1" fillId="0" borderId="7" xfId="0" applyNumberFormat="1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9" xfId="0" applyBorder="1"/>
    <xf numFmtId="4" fontId="0" fillId="0" borderId="0" xfId="0" applyNumberFormat="1"/>
    <xf numFmtId="4" fontId="0" fillId="0" borderId="9" xfId="0" applyNumberFormat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" fontId="0" fillId="0" borderId="10" xfId="0" applyNumberFormat="1" applyBorder="1" applyAlignment="1">
      <alignment horizontal="center"/>
    </xf>
    <xf numFmtId="0" fontId="0" fillId="0" borderId="5" xfId="0" applyBorder="1"/>
    <xf numFmtId="4" fontId="0" fillId="0" borderId="5" xfId="0" applyNumberFormat="1" applyBorder="1"/>
    <xf numFmtId="0" fontId="0" fillId="0" borderId="0" xfId="0" applyBorder="1"/>
    <xf numFmtId="4" fontId="0" fillId="0" borderId="0" xfId="0" applyNumberFormat="1" applyBorder="1"/>
    <xf numFmtId="0" fontId="0" fillId="0" borderId="12" xfId="0" applyBorder="1" applyAlignment="1">
      <alignment horizontal="center"/>
    </xf>
    <xf numFmtId="4" fontId="0" fillId="0" borderId="11" xfId="0" applyNumberForma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4" fontId="0" fillId="0" borderId="13" xfId="0" applyNumberFormat="1" applyBorder="1" applyAlignment="1">
      <alignment horizontal="center"/>
    </xf>
    <xf numFmtId="4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/>
    <xf numFmtId="4" fontId="5" fillId="0" borderId="0" xfId="0" applyNumberFormat="1" applyFont="1"/>
    <xf numFmtId="0" fontId="0" fillId="0" borderId="0" xfId="0" applyFill="1" applyBorder="1"/>
    <xf numFmtId="0" fontId="0" fillId="0" borderId="16" xfId="0" applyBorder="1"/>
    <xf numFmtId="0" fontId="0" fillId="0" borderId="3" xfId="0" applyBorder="1"/>
    <xf numFmtId="0" fontId="0" fillId="0" borderId="17" xfId="0" applyBorder="1"/>
    <xf numFmtId="0" fontId="0" fillId="0" borderId="18" xfId="0" applyBorder="1"/>
    <xf numFmtId="0" fontId="0" fillId="0" borderId="7" xfId="0" applyBorder="1"/>
    <xf numFmtId="0" fontId="0" fillId="0" borderId="19" xfId="0" applyBorder="1"/>
    <xf numFmtId="4" fontId="0" fillId="0" borderId="7" xfId="0" applyNumberFormat="1" applyBorder="1"/>
    <xf numFmtId="4" fontId="0" fillId="0" borderId="19" xfId="0" applyNumberFormat="1" applyBorder="1"/>
    <xf numFmtId="4" fontId="0" fillId="0" borderId="18" xfId="0" applyNumberFormat="1" applyBorder="1"/>
    <xf numFmtId="0" fontId="0" fillId="0" borderId="4" xfId="0" applyBorder="1"/>
    <xf numFmtId="0" fontId="0" fillId="0" borderId="8" xfId="0" applyBorder="1"/>
    <xf numFmtId="4" fontId="0" fillId="0" borderId="8" xfId="0" applyNumberFormat="1" applyBorder="1"/>
    <xf numFmtId="4" fontId="0" fillId="0" borderId="6" xfId="0" applyNumberFormat="1" applyBorder="1"/>
    <xf numFmtId="0" fontId="0" fillId="0" borderId="6" xfId="0" applyBorder="1"/>
    <xf numFmtId="0" fontId="5" fillId="0" borderId="3" xfId="0" applyFont="1" applyBorder="1"/>
    <xf numFmtId="0" fontId="5" fillId="0" borderId="7" xfId="0" applyFont="1" applyBorder="1"/>
    <xf numFmtId="4" fontId="5" fillId="0" borderId="7" xfId="0" applyNumberFormat="1" applyFont="1" applyBorder="1"/>
    <xf numFmtId="0" fontId="5" fillId="0" borderId="9" xfId="0" applyFont="1" applyBorder="1"/>
    <xf numFmtId="0" fontId="5" fillId="0" borderId="19" xfId="0" applyFont="1" applyBorder="1"/>
    <xf numFmtId="4" fontId="5" fillId="0" borderId="19" xfId="0" applyNumberFormat="1" applyFont="1" applyBorder="1"/>
    <xf numFmtId="4" fontId="5" fillId="0" borderId="9" xfId="0" applyNumberFormat="1" applyFont="1" applyBorder="1"/>
    <xf numFmtId="164" fontId="0" fillId="0" borderId="7" xfId="0" applyNumberFormat="1" applyBorder="1"/>
    <xf numFmtId="164" fontId="5" fillId="0" borderId="7" xfId="0" applyNumberFormat="1" applyFont="1" applyBorder="1"/>
    <xf numFmtId="164" fontId="5" fillId="0" borderId="19" xfId="0" applyNumberFormat="1" applyFont="1" applyBorder="1"/>
    <xf numFmtId="164" fontId="0" fillId="0" borderId="8" xfId="0" applyNumberFormat="1" applyBorder="1"/>
    <xf numFmtId="0" fontId="5" fillId="0" borderId="18" xfId="0" applyFont="1" applyBorder="1"/>
    <xf numFmtId="0" fontId="6" fillId="0" borderId="0" xfId="0" applyFont="1"/>
    <xf numFmtId="0" fontId="5" fillId="0" borderId="0" xfId="0" applyFont="1" applyBorder="1"/>
    <xf numFmtId="4" fontId="5" fillId="0" borderId="0" xfId="0" applyNumberFormat="1" applyFont="1" applyBorder="1"/>
    <xf numFmtId="0" fontId="0" fillId="0" borderId="3" xfId="0" applyFont="1" applyBorder="1"/>
    <xf numFmtId="0" fontId="0" fillId="0" borderId="0" xfId="0" applyFont="1" applyBorder="1"/>
    <xf numFmtId="4" fontId="0" fillId="0" borderId="7" xfId="0" applyNumberFormat="1" applyFont="1" applyBorder="1"/>
    <xf numFmtId="4" fontId="0" fillId="0" borderId="0" xfId="0" applyNumberFormat="1" applyFont="1" applyBorder="1"/>
    <xf numFmtId="164" fontId="0" fillId="0" borderId="7" xfId="0" applyNumberFormat="1" applyFont="1" applyBorder="1"/>
    <xf numFmtId="0" fontId="0" fillId="0" borderId="0" xfId="0" applyFont="1"/>
    <xf numFmtId="0" fontId="0" fillId="0" borderId="7" xfId="0" applyFont="1" applyBorder="1"/>
    <xf numFmtId="0" fontId="5" fillId="0" borderId="0" xfId="0" applyFont="1" applyFill="1" applyBorder="1"/>
    <xf numFmtId="0" fontId="0" fillId="0" borderId="0" xfId="0" applyFont="1" applyFill="1" applyBorder="1"/>
    <xf numFmtId="4" fontId="0" fillId="0" borderId="0" xfId="0" applyNumberFormat="1" applyFont="1"/>
    <xf numFmtId="164" fontId="0" fillId="0" borderId="19" xfId="0" applyNumberFormat="1" applyBorder="1"/>
    <xf numFmtId="0" fontId="5" fillId="0" borderId="9" xfId="0" applyFont="1" applyFill="1" applyBorder="1"/>
    <xf numFmtId="0" fontId="0" fillId="0" borderId="21" xfId="0" applyBorder="1"/>
    <xf numFmtId="0" fontId="0" fillId="0" borderId="0" xfId="0" applyBorder="1" applyAlignment="1">
      <alignment horizontal="center"/>
    </xf>
    <xf numFmtId="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9" xfId="0" applyFont="1" applyBorder="1" applyAlignment="1">
      <alignment horizontal="left"/>
    </xf>
    <xf numFmtId="4" fontId="0" fillId="0" borderId="7" xfId="0" applyNumberFormat="1" applyBorder="1" applyAlignment="1">
      <alignment horizontal="center"/>
    </xf>
    <xf numFmtId="4" fontId="5" fillId="0" borderId="7" xfId="0" applyNumberFormat="1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7" xfId="0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7" xfId="0" applyBorder="1" applyAlignment="1">
      <alignment horizontal="center"/>
    </xf>
    <xf numFmtId="4" fontId="5" fillId="0" borderId="19" xfId="0" applyNumberFormat="1" applyFont="1" applyBorder="1" applyAlignment="1">
      <alignment horizontal="right"/>
    </xf>
    <xf numFmtId="4" fontId="0" fillId="0" borderId="7" xfId="0" applyNumberFormat="1" applyBorder="1" applyAlignment="1">
      <alignment horizontal="right"/>
    </xf>
    <xf numFmtId="4" fontId="0" fillId="0" borderId="0" xfId="0" applyNumberFormat="1" applyBorder="1" applyAlignment="1">
      <alignment horizontal="right"/>
    </xf>
    <xf numFmtId="0" fontId="0" fillId="0" borderId="7" xfId="0" applyBorder="1" applyAlignment="1">
      <alignment horizontal="right"/>
    </xf>
    <xf numFmtId="4" fontId="5" fillId="0" borderId="7" xfId="0" applyNumberFormat="1" applyFont="1" applyBorder="1" applyAlignment="1">
      <alignment horizontal="right"/>
    </xf>
    <xf numFmtId="4" fontId="5" fillId="0" borderId="0" xfId="0" applyNumberFormat="1" applyFont="1" applyBorder="1" applyAlignment="1">
      <alignment horizontal="right"/>
    </xf>
    <xf numFmtId="164" fontId="0" fillId="0" borderId="7" xfId="0" applyNumberFormat="1" applyBorder="1" applyAlignment="1">
      <alignment horizontal="right"/>
    </xf>
    <xf numFmtId="4" fontId="0" fillId="0" borderId="8" xfId="0" applyNumberFormat="1" applyBorder="1" applyAlignment="1">
      <alignment horizontal="right"/>
    </xf>
    <xf numFmtId="4" fontId="0" fillId="0" borderId="5" xfId="0" applyNumberFormat="1" applyBorder="1" applyAlignment="1">
      <alignment horizontal="right"/>
    </xf>
    <xf numFmtId="164" fontId="0" fillId="0" borderId="8" xfId="0" applyNumberFormat="1" applyBorder="1" applyAlignment="1">
      <alignment horizontal="right"/>
    </xf>
    <xf numFmtId="164" fontId="5" fillId="0" borderId="7" xfId="0" applyNumberFormat="1" applyFont="1" applyBorder="1" applyAlignment="1">
      <alignment horizontal="right"/>
    </xf>
    <xf numFmtId="4" fontId="0" fillId="0" borderId="0" xfId="0" applyNumberFormat="1" applyAlignment="1">
      <alignment horizontal="right"/>
    </xf>
    <xf numFmtId="0" fontId="0" fillId="0" borderId="22" xfId="0" applyBorder="1"/>
    <xf numFmtId="164" fontId="0" fillId="0" borderId="13" xfId="0" applyNumberFormat="1" applyBorder="1" applyAlignment="1">
      <alignment horizontal="center"/>
    </xf>
    <xf numFmtId="4" fontId="0" fillId="0" borderId="8" xfId="0" applyNumberFormat="1" applyFont="1" applyBorder="1"/>
    <xf numFmtId="4" fontId="0" fillId="0" borderId="5" xfId="0" applyNumberFormat="1" applyFont="1" applyBorder="1"/>
    <xf numFmtId="164" fontId="0" fillId="0" borderId="8" xfId="0" applyNumberFormat="1" applyFont="1" applyBorder="1"/>
    <xf numFmtId="0" fontId="5" fillId="0" borderId="8" xfId="0" applyFont="1" applyBorder="1"/>
    <xf numFmtId="0" fontId="5" fillId="0" borderId="0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4" fontId="5" fillId="0" borderId="21" xfId="0" applyNumberFormat="1" applyFont="1" applyBorder="1" applyAlignment="1">
      <alignment horizontal="center"/>
    </xf>
    <xf numFmtId="4" fontId="0" fillId="0" borderId="22" xfId="0" applyNumberFormat="1" applyBorder="1"/>
    <xf numFmtId="0" fontId="5" fillId="0" borderId="21" xfId="0" applyFont="1" applyFill="1" applyBorder="1"/>
    <xf numFmtId="164" fontId="0" fillId="0" borderId="0" xfId="0" applyNumberFormat="1" applyBorder="1"/>
    <xf numFmtId="0" fontId="5" fillId="0" borderId="3" xfId="0" applyFont="1" applyBorder="1" applyAlignment="1">
      <alignment horizontal="right"/>
    </xf>
    <xf numFmtId="0" fontId="0" fillId="0" borderId="20" xfId="0" applyBorder="1" applyAlignment="1">
      <alignment horizontal="center"/>
    </xf>
    <xf numFmtId="164" fontId="5" fillId="0" borderId="19" xfId="0" applyNumberFormat="1" applyFont="1" applyBorder="1" applyAlignment="1">
      <alignment horizontal="right"/>
    </xf>
    <xf numFmtId="165" fontId="5" fillId="0" borderId="7" xfId="0" applyNumberFormat="1" applyFont="1" applyBorder="1"/>
    <xf numFmtId="4" fontId="5" fillId="0" borderId="18" xfId="0" applyNumberFormat="1" applyFont="1" applyBorder="1"/>
    <xf numFmtId="164" fontId="5" fillId="0" borderId="18" xfId="0" applyNumberFormat="1" applyFont="1" applyBorder="1"/>
    <xf numFmtId="0" fontId="5" fillId="0" borderId="5" xfId="0" applyFont="1" applyBorder="1"/>
    <xf numFmtId="4" fontId="5" fillId="0" borderId="8" xfId="0" applyNumberFormat="1" applyFont="1" applyBorder="1"/>
    <xf numFmtId="4" fontId="5" fillId="0" borderId="5" xfId="0" applyNumberFormat="1" applyFont="1" applyBorder="1"/>
    <xf numFmtId="164" fontId="5" fillId="0" borderId="8" xfId="0" applyNumberFormat="1" applyFont="1" applyBorder="1"/>
    <xf numFmtId="164" fontId="0" fillId="0" borderId="0" xfId="0" applyNumberFormat="1" applyBorder="1" applyAlignment="1">
      <alignment horizontal="right"/>
    </xf>
    <xf numFmtId="4" fontId="0" fillId="0" borderId="19" xfId="0" applyNumberFormat="1" applyBorder="1" applyAlignment="1">
      <alignment horizontal="right"/>
    </xf>
    <xf numFmtId="4" fontId="0" fillId="0" borderId="9" xfId="0" applyNumberFormat="1" applyBorder="1" applyAlignment="1">
      <alignment horizontal="right"/>
    </xf>
    <xf numFmtId="164" fontId="0" fillId="0" borderId="19" xfId="0" applyNumberFormat="1" applyBorder="1" applyAlignment="1">
      <alignment horizontal="right"/>
    </xf>
    <xf numFmtId="164" fontId="0" fillId="0" borderId="10" xfId="0" applyNumberFormat="1" applyBorder="1" applyAlignment="1">
      <alignment horizontal="center"/>
    </xf>
    <xf numFmtId="0" fontId="0" fillId="0" borderId="8" xfId="0" applyFont="1" applyFill="1" applyBorder="1"/>
    <xf numFmtId="0" fontId="0" fillId="0" borderId="21" xfId="0" applyBorder="1" applyAlignment="1">
      <alignment horizontal="center"/>
    </xf>
    <xf numFmtId="0" fontId="5" fillId="0" borderId="21" xfId="0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Niebieskozielony">
      <a:dk1>
        <a:sysClr val="windowText" lastClr="000000"/>
      </a:dk1>
      <a:lt1>
        <a:sysClr val="window" lastClr="FFFFFF"/>
      </a:lt1>
      <a:dk2>
        <a:srgbClr val="373545"/>
      </a:dk2>
      <a:lt2>
        <a:srgbClr val="CEDBE6"/>
      </a:lt2>
      <a:accent1>
        <a:srgbClr val="3494BA"/>
      </a:accent1>
      <a:accent2>
        <a:srgbClr val="58B6C0"/>
      </a:accent2>
      <a:accent3>
        <a:srgbClr val="75BDA7"/>
      </a:accent3>
      <a:accent4>
        <a:srgbClr val="7A8C8E"/>
      </a:accent4>
      <a:accent5>
        <a:srgbClr val="84ACB6"/>
      </a:accent5>
      <a:accent6>
        <a:srgbClr val="2683C6"/>
      </a:accent6>
      <a:hlink>
        <a:srgbClr val="6B9F25"/>
      </a:hlink>
      <a:folHlink>
        <a:srgbClr val="9F6715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G705"/>
  <sheetViews>
    <sheetView tabSelected="1" topLeftCell="A469" zoomScaleNormal="100" workbookViewId="0">
      <selection activeCell="A498" sqref="A498:F498"/>
    </sheetView>
  </sheetViews>
  <sheetFormatPr defaultRowHeight="15" x14ac:dyDescent="0.25"/>
  <cols>
    <col min="1" max="1" width="4.85546875" customWidth="1"/>
    <col min="2" max="2" width="6.28515625" customWidth="1"/>
    <col min="3" max="3" width="43.5703125" customWidth="1"/>
    <col min="4" max="5" width="12.7109375" customWidth="1"/>
    <col min="6" max="6" width="6.42578125" customWidth="1"/>
    <col min="7" max="7" width="6" customWidth="1"/>
  </cols>
  <sheetData>
    <row r="2" spans="1:7" ht="18.75" x14ac:dyDescent="0.3">
      <c r="A2" s="31"/>
      <c r="B2" s="60" t="s">
        <v>136</v>
      </c>
      <c r="C2" s="60"/>
      <c r="D2" s="60"/>
      <c r="E2" s="60"/>
      <c r="F2" s="2"/>
      <c r="G2" s="2"/>
    </row>
    <row r="3" spans="1:7" ht="18.75" x14ac:dyDescent="0.3">
      <c r="A3" s="31"/>
      <c r="B3" s="60"/>
      <c r="C3" s="60" t="s">
        <v>137</v>
      </c>
      <c r="D3" s="60"/>
      <c r="E3" s="60"/>
      <c r="F3" s="2"/>
      <c r="G3" s="2"/>
    </row>
    <row r="4" spans="1:7" ht="18.75" x14ac:dyDescent="0.3">
      <c r="B4" s="2"/>
      <c r="C4" s="2"/>
      <c r="D4" s="2"/>
      <c r="E4" s="2"/>
      <c r="F4" s="2"/>
      <c r="G4" s="2"/>
    </row>
    <row r="5" spans="1:7" x14ac:dyDescent="0.25">
      <c r="A5" s="3"/>
      <c r="B5" s="4"/>
      <c r="C5" s="5"/>
      <c r="D5" s="4"/>
      <c r="E5" s="5" t="s">
        <v>9</v>
      </c>
      <c r="F5" s="4" t="s">
        <v>10</v>
      </c>
    </row>
    <row r="6" spans="1:7" s="1" customFormat="1" ht="12.75" x14ac:dyDescent="0.2">
      <c r="A6" s="6" t="s">
        <v>6</v>
      </c>
      <c r="B6" s="7" t="s">
        <v>7</v>
      </c>
      <c r="C6" s="8" t="s">
        <v>8</v>
      </c>
      <c r="D6" s="7" t="s">
        <v>138</v>
      </c>
      <c r="E6" s="8" t="s">
        <v>139</v>
      </c>
      <c r="F6" s="9">
        <v>0.21111111111111111</v>
      </c>
    </row>
    <row r="7" spans="1:7" x14ac:dyDescent="0.25">
      <c r="A7" s="10"/>
      <c r="B7" s="11"/>
      <c r="C7" s="12"/>
      <c r="D7" s="11"/>
      <c r="E7" s="12" t="s">
        <v>140</v>
      </c>
      <c r="F7" s="11"/>
    </row>
    <row r="8" spans="1:7" ht="15.75" thickBot="1" x14ac:dyDescent="0.3">
      <c r="A8" s="16" t="s">
        <v>0</v>
      </c>
      <c r="B8" s="17" t="s">
        <v>1</v>
      </c>
      <c r="C8" s="16" t="s">
        <v>2</v>
      </c>
      <c r="D8" s="17" t="s">
        <v>3</v>
      </c>
      <c r="E8" s="16" t="s">
        <v>4</v>
      </c>
      <c r="F8" s="16" t="s">
        <v>5</v>
      </c>
    </row>
    <row r="9" spans="1:7" ht="15.75" thickTop="1" x14ac:dyDescent="0.25">
      <c r="A9" s="35"/>
      <c r="D9" s="37"/>
      <c r="F9" s="37"/>
    </row>
    <row r="10" spans="1:7" s="31" customFormat="1" ht="15.75" thickBot="1" x14ac:dyDescent="0.3">
      <c r="A10" s="48">
        <v>600</v>
      </c>
      <c r="B10" s="51"/>
      <c r="C10" s="51" t="s">
        <v>11</v>
      </c>
      <c r="D10" s="53">
        <f>SUM(D12+D16)</f>
        <v>415000</v>
      </c>
      <c r="E10" s="54">
        <f>SUM(E12+E16)</f>
        <v>129587.37</v>
      </c>
      <c r="F10" s="56">
        <f>E10/D10*100</f>
        <v>31.225872289156626</v>
      </c>
    </row>
    <row r="11" spans="1:7" ht="15.75" thickTop="1" x14ac:dyDescent="0.25">
      <c r="A11" s="35"/>
      <c r="B11" s="37"/>
      <c r="D11" s="37"/>
      <c r="F11" s="37"/>
    </row>
    <row r="12" spans="1:7" s="31" customFormat="1" x14ac:dyDescent="0.25">
      <c r="A12" s="48"/>
      <c r="B12" s="49">
        <v>60004</v>
      </c>
      <c r="C12" s="31" t="s">
        <v>56</v>
      </c>
      <c r="D12" s="50">
        <f>SUM(D14)</f>
        <v>200000</v>
      </c>
      <c r="E12" s="50">
        <f>SUM(E14)</f>
        <v>100000</v>
      </c>
      <c r="F12" s="56">
        <f>E12/D12*100</f>
        <v>50</v>
      </c>
    </row>
    <row r="13" spans="1:7" x14ac:dyDescent="0.25">
      <c r="A13" s="35"/>
      <c r="B13" s="38"/>
      <c r="C13" t="s">
        <v>13</v>
      </c>
      <c r="D13" s="40"/>
      <c r="E13" s="14"/>
      <c r="F13" s="38"/>
    </row>
    <row r="14" spans="1:7" x14ac:dyDescent="0.25">
      <c r="A14" s="35"/>
      <c r="B14" s="38"/>
      <c r="C14" t="s">
        <v>57</v>
      </c>
      <c r="D14" s="40">
        <v>200000</v>
      </c>
      <c r="E14" s="14">
        <v>100000</v>
      </c>
      <c r="F14" s="55">
        <f t="shared" ref="F14" si="0">E14/D14*100</f>
        <v>50</v>
      </c>
    </row>
    <row r="15" spans="1:7" x14ac:dyDescent="0.25">
      <c r="A15" s="35"/>
      <c r="B15" s="44"/>
      <c r="C15" s="19"/>
      <c r="D15" s="45"/>
      <c r="E15" s="20"/>
      <c r="F15" s="58"/>
    </row>
    <row r="16" spans="1:7" s="31" customFormat="1" x14ac:dyDescent="0.25">
      <c r="A16" s="48"/>
      <c r="B16" s="49">
        <v>60016</v>
      </c>
      <c r="C16" s="31" t="s">
        <v>12</v>
      </c>
      <c r="D16" s="50">
        <f>SUM(D18:D20)</f>
        <v>215000</v>
      </c>
      <c r="E16" s="32">
        <f>SUM(E18:E20)</f>
        <v>29587.37</v>
      </c>
      <c r="F16" s="56">
        <f>E16/D16*100</f>
        <v>13.761567441860464</v>
      </c>
    </row>
    <row r="17" spans="1:6" x14ac:dyDescent="0.25">
      <c r="A17" s="35"/>
      <c r="B17" s="38"/>
      <c r="C17" t="s">
        <v>13</v>
      </c>
      <c r="D17" s="40"/>
      <c r="E17" s="14"/>
      <c r="F17" s="55"/>
    </row>
    <row r="18" spans="1:6" x14ac:dyDescent="0.25">
      <c r="A18" s="35"/>
      <c r="B18" s="38"/>
      <c r="C18" t="s">
        <v>58</v>
      </c>
      <c r="D18" s="40">
        <v>4000</v>
      </c>
      <c r="E18" s="14">
        <v>173.99</v>
      </c>
      <c r="F18" s="55">
        <f>E18/D18*100</f>
        <v>4.3497500000000002</v>
      </c>
    </row>
    <row r="19" spans="1:6" x14ac:dyDescent="0.25">
      <c r="A19" s="35"/>
      <c r="B19" s="38"/>
      <c r="C19" t="s">
        <v>57</v>
      </c>
      <c r="D19" s="40">
        <v>11000</v>
      </c>
      <c r="E19" s="14">
        <v>7872.87</v>
      </c>
      <c r="F19" s="55">
        <f t="shared" ref="F19:F20" si="1">E19/D19*100</f>
        <v>71.571545454545443</v>
      </c>
    </row>
    <row r="20" spans="1:6" x14ac:dyDescent="0.25">
      <c r="A20" s="35"/>
      <c r="B20" s="38"/>
      <c r="C20" t="s">
        <v>59</v>
      </c>
      <c r="D20" s="40">
        <v>200000</v>
      </c>
      <c r="E20" s="14">
        <v>21540.51</v>
      </c>
      <c r="F20" s="55">
        <f t="shared" si="1"/>
        <v>10.770254999999999</v>
      </c>
    </row>
    <row r="21" spans="1:6" ht="15.75" thickBot="1" x14ac:dyDescent="0.3">
      <c r="A21" s="36"/>
      <c r="B21" s="39"/>
      <c r="C21" s="13"/>
      <c r="D21" s="41"/>
      <c r="E21" s="15"/>
      <c r="F21" s="39"/>
    </row>
    <row r="22" spans="1:6" ht="15.75" thickTop="1" x14ac:dyDescent="0.25">
      <c r="A22" s="35"/>
      <c r="D22" s="40"/>
      <c r="E22" s="14"/>
      <c r="F22" s="38"/>
    </row>
    <row r="23" spans="1:6" s="31" customFormat="1" ht="15.75" thickBot="1" x14ac:dyDescent="0.3">
      <c r="A23" s="48">
        <v>630</v>
      </c>
      <c r="B23" s="51"/>
      <c r="C23" s="51" t="s">
        <v>14</v>
      </c>
      <c r="D23" s="53">
        <f>SUM(D25)</f>
        <v>827000</v>
      </c>
      <c r="E23" s="54">
        <f>SUM(E25)</f>
        <v>812844.6</v>
      </c>
      <c r="F23" s="57">
        <f>E23/D23*100</f>
        <v>98.288343409915356</v>
      </c>
    </row>
    <row r="24" spans="1:6" ht="15.75" thickTop="1" x14ac:dyDescent="0.25">
      <c r="A24" s="35"/>
      <c r="B24" s="37"/>
      <c r="D24" s="40"/>
      <c r="E24" s="14"/>
      <c r="F24" s="38"/>
    </row>
    <row r="25" spans="1:6" s="31" customFormat="1" x14ac:dyDescent="0.25">
      <c r="A25" s="48"/>
      <c r="B25" s="49">
        <v>63003</v>
      </c>
      <c r="C25" s="31" t="s">
        <v>15</v>
      </c>
      <c r="D25" s="50">
        <f>SUM(D27:D32)</f>
        <v>827000</v>
      </c>
      <c r="E25" s="32">
        <f>SUM(E28:E32)</f>
        <v>812844.6</v>
      </c>
      <c r="F25" s="56">
        <f>E25/D25*100</f>
        <v>98.288343409915356</v>
      </c>
    </row>
    <row r="26" spans="1:6" x14ac:dyDescent="0.25">
      <c r="A26" s="35"/>
      <c r="B26" s="38"/>
      <c r="C26" t="s">
        <v>16</v>
      </c>
      <c r="D26" s="40"/>
      <c r="E26" s="14"/>
      <c r="F26" s="38"/>
    </row>
    <row r="27" spans="1:6" x14ac:dyDescent="0.25">
      <c r="A27" s="35"/>
      <c r="B27" s="38"/>
      <c r="C27" t="s">
        <v>13</v>
      </c>
      <c r="D27" s="40"/>
      <c r="E27" s="14"/>
      <c r="F27" s="38"/>
    </row>
    <row r="28" spans="1:6" x14ac:dyDescent="0.25">
      <c r="A28" s="35"/>
      <c r="B28" s="38"/>
      <c r="C28" t="s">
        <v>57</v>
      </c>
      <c r="D28" s="40">
        <v>10553</v>
      </c>
      <c r="E28" s="14">
        <v>5844.6</v>
      </c>
      <c r="F28" s="55">
        <f>E28/D28*100</f>
        <v>55.383303326068422</v>
      </c>
    </row>
    <row r="29" spans="1:6" x14ac:dyDescent="0.25">
      <c r="A29" s="35"/>
      <c r="B29" s="38"/>
      <c r="C29" t="s">
        <v>141</v>
      </c>
      <c r="D29" s="40">
        <v>9447</v>
      </c>
      <c r="E29" s="14">
        <v>0</v>
      </c>
      <c r="F29" s="55">
        <v>0</v>
      </c>
    </row>
    <row r="30" spans="1:6" x14ac:dyDescent="0.25">
      <c r="A30" s="35"/>
      <c r="B30" s="38"/>
      <c r="C30" t="s">
        <v>60</v>
      </c>
      <c r="D30" s="40">
        <v>375000</v>
      </c>
      <c r="E30" s="14">
        <v>375000</v>
      </c>
      <c r="F30" s="55">
        <f>E30/D30*100</f>
        <v>100</v>
      </c>
    </row>
    <row r="31" spans="1:6" x14ac:dyDescent="0.25">
      <c r="A31" s="35"/>
      <c r="B31" s="38"/>
      <c r="C31" t="s">
        <v>61</v>
      </c>
      <c r="D31" s="40">
        <v>432000</v>
      </c>
      <c r="E31" s="14">
        <v>432000</v>
      </c>
      <c r="F31" s="55">
        <f>E31/D31*100</f>
        <v>100</v>
      </c>
    </row>
    <row r="32" spans="1:6" ht="15.75" thickBot="1" x14ac:dyDescent="0.3">
      <c r="A32" s="36"/>
      <c r="B32" s="39"/>
      <c r="C32" s="13"/>
      <c r="D32" s="41"/>
      <c r="E32" s="15"/>
      <c r="F32" s="39"/>
    </row>
    <row r="33" spans="1:6" ht="15.75" thickTop="1" x14ac:dyDescent="0.25">
      <c r="A33" s="34"/>
      <c r="D33" s="40"/>
      <c r="E33" s="14"/>
      <c r="F33" s="38"/>
    </row>
    <row r="34" spans="1:6" s="31" customFormat="1" ht="15.75" thickBot="1" x14ac:dyDescent="0.3">
      <c r="A34" s="48">
        <v>700</v>
      </c>
      <c r="B34" s="51"/>
      <c r="C34" s="51" t="s">
        <v>17</v>
      </c>
      <c r="D34" s="53">
        <f>SUM(D36)</f>
        <v>1220000</v>
      </c>
      <c r="E34" s="54">
        <f>SUM(E36)</f>
        <v>15571.64</v>
      </c>
      <c r="F34" s="57">
        <f>E34/D34*100</f>
        <v>1.2763639344262294</v>
      </c>
    </row>
    <row r="35" spans="1:6" ht="15.75" thickTop="1" x14ac:dyDescent="0.25">
      <c r="A35" s="35"/>
      <c r="B35" s="37"/>
      <c r="D35" s="42"/>
      <c r="E35" s="14"/>
      <c r="F35" s="37"/>
    </row>
    <row r="36" spans="1:6" s="31" customFormat="1" x14ac:dyDescent="0.25">
      <c r="A36" s="48"/>
      <c r="B36" s="49">
        <v>70005</v>
      </c>
      <c r="C36" s="31" t="s">
        <v>18</v>
      </c>
      <c r="D36" s="50">
        <f>SUM(D38:D41)</f>
        <v>1220000</v>
      </c>
      <c r="E36" s="32">
        <f>SUM(E38:E41)</f>
        <v>15571.64</v>
      </c>
      <c r="F36" s="56">
        <f>E36/D36*100</f>
        <v>1.2763639344262294</v>
      </c>
    </row>
    <row r="37" spans="1:6" x14ac:dyDescent="0.25">
      <c r="A37" s="35"/>
      <c r="B37" s="38"/>
      <c r="C37" t="s">
        <v>13</v>
      </c>
      <c r="D37" s="40"/>
      <c r="E37" s="14"/>
      <c r="F37" s="38"/>
    </row>
    <row r="38" spans="1:6" x14ac:dyDescent="0.25">
      <c r="A38" s="35"/>
      <c r="B38" s="38"/>
      <c r="C38" t="s">
        <v>62</v>
      </c>
      <c r="D38" s="40">
        <v>2000</v>
      </c>
      <c r="E38" s="14">
        <v>0</v>
      </c>
      <c r="F38" s="38">
        <f>E38/D38*100</f>
        <v>0</v>
      </c>
    </row>
    <row r="39" spans="1:6" x14ac:dyDescent="0.25">
      <c r="A39" s="35"/>
      <c r="B39" s="38"/>
      <c r="C39" t="s">
        <v>57</v>
      </c>
      <c r="D39" s="40">
        <v>63000</v>
      </c>
      <c r="E39" s="14">
        <v>15571.64</v>
      </c>
      <c r="F39" s="55">
        <f>E39/D39*100</f>
        <v>24.716888888888889</v>
      </c>
    </row>
    <row r="40" spans="1:6" x14ac:dyDescent="0.25">
      <c r="A40" s="35"/>
      <c r="B40" s="38"/>
      <c r="C40" t="s">
        <v>63</v>
      </c>
      <c r="D40" s="40">
        <v>1155000</v>
      </c>
      <c r="E40" s="14">
        <v>0</v>
      </c>
      <c r="F40" s="38">
        <f>E40/D40*100</f>
        <v>0</v>
      </c>
    </row>
    <row r="41" spans="1:6" ht="15.75" thickBot="1" x14ac:dyDescent="0.3">
      <c r="A41" s="36"/>
      <c r="B41" s="39"/>
      <c r="C41" s="13"/>
      <c r="D41" s="41"/>
      <c r="E41" s="15"/>
      <c r="F41" s="39"/>
    </row>
    <row r="42" spans="1:6" ht="15.75" thickTop="1" x14ac:dyDescent="0.25">
      <c r="A42" s="35"/>
      <c r="D42" s="40"/>
      <c r="E42" s="14"/>
      <c r="F42" s="38"/>
    </row>
    <row r="43" spans="1:6" s="31" customFormat="1" ht="15.75" thickBot="1" x14ac:dyDescent="0.3">
      <c r="A43" s="48">
        <v>710</v>
      </c>
      <c r="B43" s="51"/>
      <c r="C43" s="51" t="s">
        <v>19</v>
      </c>
      <c r="D43" s="53">
        <f>SUM(D52+D45)</f>
        <v>37500</v>
      </c>
      <c r="E43" s="54">
        <f>SUM(E45+E52)</f>
        <v>12915</v>
      </c>
      <c r="F43" s="57">
        <f>E43/D43*100</f>
        <v>34.44</v>
      </c>
    </row>
    <row r="44" spans="1:6" s="31" customFormat="1" ht="15.75" thickTop="1" x14ac:dyDescent="0.25">
      <c r="A44" s="48"/>
      <c r="B44" s="59"/>
      <c r="C44" s="61"/>
      <c r="D44" s="50"/>
      <c r="E44" s="62"/>
      <c r="F44" s="56"/>
    </row>
    <row r="45" spans="1:6" s="31" customFormat="1" x14ac:dyDescent="0.25">
      <c r="A45" s="48"/>
      <c r="B45" s="49">
        <v>71004</v>
      </c>
      <c r="C45" s="61" t="s">
        <v>64</v>
      </c>
      <c r="D45" s="50">
        <f>SUM(D47:D48)</f>
        <v>20000</v>
      </c>
      <c r="E45" s="62">
        <f>SUM(E47:E48)</f>
        <v>12915</v>
      </c>
      <c r="F45" s="56">
        <f>E45/D45*100</f>
        <v>64.575000000000003</v>
      </c>
    </row>
    <row r="46" spans="1:6" s="68" customFormat="1" x14ac:dyDescent="0.25">
      <c r="A46" s="63"/>
      <c r="B46" s="69"/>
      <c r="C46" s="64" t="s">
        <v>13</v>
      </c>
      <c r="D46" s="65"/>
      <c r="E46" s="66"/>
      <c r="F46" s="67"/>
    </row>
    <row r="47" spans="1:6" s="68" customFormat="1" x14ac:dyDescent="0.25">
      <c r="A47" s="63"/>
      <c r="B47" s="69"/>
      <c r="C47" s="64" t="s">
        <v>62</v>
      </c>
      <c r="D47" s="65">
        <v>2000</v>
      </c>
      <c r="E47" s="66">
        <v>0</v>
      </c>
      <c r="F47" s="67">
        <f>E47/D47*100</f>
        <v>0</v>
      </c>
    </row>
    <row r="48" spans="1:6" x14ac:dyDescent="0.25">
      <c r="A48" s="35"/>
      <c r="B48" s="38"/>
      <c r="C48" s="71" t="s">
        <v>57</v>
      </c>
      <c r="D48" s="40">
        <v>18000</v>
      </c>
      <c r="E48" s="22">
        <v>12915</v>
      </c>
      <c r="F48" s="55">
        <f>E48/D48*100</f>
        <v>71.75</v>
      </c>
    </row>
    <row r="49" spans="1:6" s="21" customFormat="1" x14ac:dyDescent="0.25">
      <c r="A49" s="44"/>
      <c r="B49" s="19"/>
      <c r="C49" s="131"/>
      <c r="D49" s="20"/>
      <c r="E49" s="45"/>
      <c r="F49" s="58"/>
    </row>
    <row r="50" spans="1:6" x14ac:dyDescent="0.25">
      <c r="A50" s="21"/>
      <c r="B50" s="21"/>
      <c r="C50" s="71"/>
      <c r="D50" s="22"/>
      <c r="E50" s="22"/>
      <c r="F50" s="115"/>
    </row>
    <row r="51" spans="1:6" s="21" customFormat="1" x14ac:dyDescent="0.25">
      <c r="A51" s="25" t="s">
        <v>0</v>
      </c>
      <c r="B51" s="27" t="s">
        <v>1</v>
      </c>
      <c r="C51" s="27" t="s">
        <v>2</v>
      </c>
      <c r="D51" s="29" t="s">
        <v>3</v>
      </c>
      <c r="E51" s="29" t="s">
        <v>4</v>
      </c>
      <c r="F51" s="117" t="s">
        <v>5</v>
      </c>
    </row>
    <row r="52" spans="1:6" s="31" customFormat="1" x14ac:dyDescent="0.25">
      <c r="A52" s="48"/>
      <c r="B52" s="49">
        <v>71035</v>
      </c>
      <c r="C52" s="31" t="s">
        <v>20</v>
      </c>
      <c r="D52" s="50">
        <f>SUM(D54:D55)</f>
        <v>17500</v>
      </c>
      <c r="E52" s="32">
        <f>SUM(E54:E55)</f>
        <v>0</v>
      </c>
      <c r="F52" s="56">
        <f>E52/D52*100</f>
        <v>0</v>
      </c>
    </row>
    <row r="53" spans="1:6" x14ac:dyDescent="0.25">
      <c r="A53" s="35"/>
      <c r="B53" s="38"/>
      <c r="C53" t="s">
        <v>13</v>
      </c>
      <c r="D53" s="40"/>
      <c r="E53" s="14"/>
      <c r="F53" s="38"/>
    </row>
    <row r="54" spans="1:6" x14ac:dyDescent="0.25">
      <c r="A54" s="35"/>
      <c r="B54" s="38"/>
      <c r="C54" s="71" t="s">
        <v>57</v>
      </c>
      <c r="D54" s="40">
        <v>17500</v>
      </c>
      <c r="E54" s="14">
        <v>0</v>
      </c>
      <c r="F54" s="55">
        <f>E54/D54*100</f>
        <v>0</v>
      </c>
    </row>
    <row r="55" spans="1:6" ht="15.75" thickBot="1" x14ac:dyDescent="0.3">
      <c r="A55" s="36"/>
      <c r="B55" s="39"/>
      <c r="C55" s="13"/>
      <c r="D55" s="41"/>
      <c r="E55" s="15"/>
      <c r="F55" s="39"/>
    </row>
    <row r="56" spans="1:6" ht="15.75" thickTop="1" x14ac:dyDescent="0.25">
      <c r="A56" s="35"/>
      <c r="D56" s="42"/>
      <c r="E56" s="14"/>
      <c r="F56" s="37"/>
    </row>
    <row r="57" spans="1:6" s="31" customFormat="1" ht="15.75" thickBot="1" x14ac:dyDescent="0.3">
      <c r="A57" s="48">
        <v>750</v>
      </c>
      <c r="B57" s="51"/>
      <c r="C57" s="51" t="s">
        <v>21</v>
      </c>
      <c r="D57" s="53">
        <f>SUM(D59+D73+D79+D103+D112)</f>
        <v>2583250</v>
      </c>
      <c r="E57" s="54">
        <f>SUM(E59+E73+E79+E103+E112)</f>
        <v>1174171.5899999999</v>
      </c>
      <c r="F57" s="57">
        <f>E57/D57*100</f>
        <v>45.45326971837801</v>
      </c>
    </row>
    <row r="58" spans="1:6" ht="15.75" thickTop="1" x14ac:dyDescent="0.25">
      <c r="A58" s="35"/>
      <c r="B58" s="37"/>
      <c r="D58" s="40"/>
      <c r="E58" s="14"/>
      <c r="F58" s="38"/>
    </row>
    <row r="59" spans="1:6" s="31" customFormat="1" x14ac:dyDescent="0.25">
      <c r="A59" s="48"/>
      <c r="B59" s="49">
        <v>75011</v>
      </c>
      <c r="C59" s="31" t="s">
        <v>22</v>
      </c>
      <c r="D59" s="50">
        <f>SUM(D61:D72)</f>
        <v>170500</v>
      </c>
      <c r="E59" s="32">
        <f>SUM(E61:E72)</f>
        <v>83337.219999999987</v>
      </c>
      <c r="F59" s="56">
        <f>E59/D59*100</f>
        <v>48.878134897360695</v>
      </c>
    </row>
    <row r="60" spans="1:6" x14ac:dyDescent="0.25">
      <c r="A60" s="35"/>
      <c r="B60" s="38"/>
      <c r="C60" t="s">
        <v>13</v>
      </c>
      <c r="D60" s="40"/>
      <c r="E60" s="14"/>
      <c r="F60" s="38"/>
    </row>
    <row r="61" spans="1:6" x14ac:dyDescent="0.25">
      <c r="A61" s="35"/>
      <c r="B61" s="38"/>
      <c r="C61" t="s">
        <v>65</v>
      </c>
      <c r="D61" s="40">
        <v>1500</v>
      </c>
      <c r="E61" s="14">
        <v>0</v>
      </c>
      <c r="F61" s="55">
        <f t="shared" ref="F61:F71" si="2">E61/D61*100</f>
        <v>0</v>
      </c>
    </row>
    <row r="62" spans="1:6" x14ac:dyDescent="0.25">
      <c r="A62" s="35"/>
      <c r="B62" s="38"/>
      <c r="C62" t="s">
        <v>66</v>
      </c>
      <c r="D62" s="40">
        <v>109000</v>
      </c>
      <c r="E62" s="14">
        <v>52514.54</v>
      </c>
      <c r="F62" s="55">
        <f t="shared" si="2"/>
        <v>48.178477064220182</v>
      </c>
    </row>
    <row r="63" spans="1:6" x14ac:dyDescent="0.25">
      <c r="A63" s="35"/>
      <c r="B63" s="38"/>
      <c r="C63" t="s">
        <v>67</v>
      </c>
      <c r="D63" s="40">
        <v>8800</v>
      </c>
      <c r="E63" s="14">
        <v>8551.91</v>
      </c>
      <c r="F63" s="55">
        <f t="shared" si="2"/>
        <v>97.180795454545461</v>
      </c>
    </row>
    <row r="64" spans="1:6" x14ac:dyDescent="0.25">
      <c r="A64" s="35"/>
      <c r="B64" s="38"/>
      <c r="C64" t="s">
        <v>68</v>
      </c>
      <c r="D64" s="40">
        <v>21500</v>
      </c>
      <c r="E64" s="14">
        <v>10322.06</v>
      </c>
      <c r="F64" s="55">
        <f t="shared" si="2"/>
        <v>48.009581395348832</v>
      </c>
    </row>
    <row r="65" spans="1:6" x14ac:dyDescent="0.25">
      <c r="A65" s="35"/>
      <c r="B65" s="38"/>
      <c r="C65" t="s">
        <v>69</v>
      </c>
      <c r="D65" s="40">
        <v>1700</v>
      </c>
      <c r="E65" s="14">
        <v>602.08000000000004</v>
      </c>
      <c r="F65" s="55">
        <f t="shared" si="2"/>
        <v>35.416470588235299</v>
      </c>
    </row>
    <row r="66" spans="1:6" x14ac:dyDescent="0.25">
      <c r="A66" s="35"/>
      <c r="B66" s="38"/>
      <c r="C66" t="s">
        <v>58</v>
      </c>
      <c r="D66" s="40">
        <v>6688</v>
      </c>
      <c r="E66" s="14">
        <v>755.89</v>
      </c>
      <c r="F66" s="55">
        <f t="shared" si="2"/>
        <v>11.302183014354068</v>
      </c>
    </row>
    <row r="67" spans="1:6" x14ac:dyDescent="0.25">
      <c r="A67" s="35"/>
      <c r="B67" s="38"/>
      <c r="C67" t="s">
        <v>78</v>
      </c>
      <c r="D67" s="40">
        <v>200</v>
      </c>
      <c r="E67" s="14">
        <v>197</v>
      </c>
      <c r="F67" s="55">
        <f t="shared" si="2"/>
        <v>98.5</v>
      </c>
    </row>
    <row r="68" spans="1:6" x14ac:dyDescent="0.25">
      <c r="A68" s="35"/>
      <c r="B68" s="38"/>
      <c r="C68" t="s">
        <v>57</v>
      </c>
      <c r="D68" s="40">
        <v>14924</v>
      </c>
      <c r="E68" s="14">
        <v>8466.98</v>
      </c>
      <c r="F68" s="55">
        <f t="shared" si="2"/>
        <v>56.733985526668448</v>
      </c>
    </row>
    <row r="69" spans="1:6" x14ac:dyDescent="0.25">
      <c r="A69" s="35"/>
      <c r="B69" s="38"/>
      <c r="C69" t="s">
        <v>142</v>
      </c>
      <c r="D69" s="40">
        <v>2000</v>
      </c>
      <c r="E69" s="14">
        <v>50</v>
      </c>
      <c r="F69" s="55">
        <f t="shared" si="2"/>
        <v>2.5</v>
      </c>
    </row>
    <row r="70" spans="1:6" x14ac:dyDescent="0.25">
      <c r="A70" s="35"/>
      <c r="B70" s="38"/>
      <c r="C70" t="s">
        <v>70</v>
      </c>
      <c r="D70" s="40">
        <v>2000</v>
      </c>
      <c r="E70" s="14">
        <v>176.76</v>
      </c>
      <c r="F70" s="55">
        <f t="shared" si="2"/>
        <v>8.8379999999999992</v>
      </c>
    </row>
    <row r="71" spans="1:6" x14ac:dyDescent="0.25">
      <c r="A71" s="35"/>
      <c r="B71" s="38"/>
      <c r="C71" t="s">
        <v>71</v>
      </c>
      <c r="D71" s="40">
        <v>2188</v>
      </c>
      <c r="E71" s="14">
        <v>1700</v>
      </c>
      <c r="F71" s="55">
        <f t="shared" si="2"/>
        <v>77.696526508226697</v>
      </c>
    </row>
    <row r="72" spans="1:6" x14ac:dyDescent="0.25">
      <c r="A72" s="35"/>
      <c r="B72" s="44"/>
      <c r="C72" s="19"/>
      <c r="D72" s="45"/>
      <c r="E72" s="20"/>
      <c r="F72" s="44"/>
    </row>
    <row r="73" spans="1:6" s="31" customFormat="1" x14ac:dyDescent="0.25">
      <c r="A73" s="48"/>
      <c r="B73" s="49">
        <v>75022</v>
      </c>
      <c r="C73" s="70" t="s">
        <v>72</v>
      </c>
      <c r="D73" s="50">
        <f>SUM(D75:D78)</f>
        <v>77000</v>
      </c>
      <c r="E73" s="62">
        <f>SUM(E75:E78)</f>
        <v>38269.93</v>
      </c>
      <c r="F73" s="56">
        <f>E73/D73*100</f>
        <v>49.701207792207789</v>
      </c>
    </row>
    <row r="74" spans="1:6" x14ac:dyDescent="0.25">
      <c r="A74" s="35"/>
      <c r="B74" s="38"/>
      <c r="C74" s="33" t="s">
        <v>13</v>
      </c>
      <c r="D74" s="40"/>
      <c r="E74" s="22"/>
      <c r="F74" s="38"/>
    </row>
    <row r="75" spans="1:6" x14ac:dyDescent="0.25">
      <c r="A75" s="35"/>
      <c r="B75" s="38"/>
      <c r="C75" s="33" t="s">
        <v>73</v>
      </c>
      <c r="D75" s="40">
        <v>73000</v>
      </c>
      <c r="E75" s="22">
        <v>36758.93</v>
      </c>
      <c r="F75" s="38">
        <f>E75/D75*100</f>
        <v>50.354698630136987</v>
      </c>
    </row>
    <row r="76" spans="1:6" x14ac:dyDescent="0.25">
      <c r="A76" s="35"/>
      <c r="B76" s="38"/>
      <c r="C76" s="33" t="s">
        <v>58</v>
      </c>
      <c r="D76" s="40">
        <v>3500</v>
      </c>
      <c r="E76" s="22">
        <v>1049.75</v>
      </c>
      <c r="F76" s="55">
        <f>E76/D76*100</f>
        <v>29.992857142857144</v>
      </c>
    </row>
    <row r="77" spans="1:6" x14ac:dyDescent="0.25">
      <c r="A77" s="35"/>
      <c r="B77" s="38"/>
      <c r="C77" s="33" t="s">
        <v>57</v>
      </c>
      <c r="D77" s="40">
        <v>500</v>
      </c>
      <c r="E77" s="22">
        <v>461.25</v>
      </c>
      <c r="F77" s="55">
        <f>E77/D77*100</f>
        <v>92.25</v>
      </c>
    </row>
    <row r="78" spans="1:6" x14ac:dyDescent="0.25">
      <c r="A78" s="35"/>
      <c r="B78" s="44"/>
      <c r="C78" s="19"/>
      <c r="D78" s="45"/>
      <c r="E78" s="20"/>
      <c r="F78" s="44"/>
    </row>
    <row r="79" spans="1:6" s="31" customFormat="1" x14ac:dyDescent="0.25">
      <c r="A79" s="48"/>
      <c r="B79" s="49">
        <v>75023</v>
      </c>
      <c r="C79" s="31" t="s">
        <v>23</v>
      </c>
      <c r="D79" s="50">
        <f>SUM(D80:D100)</f>
        <v>1844750</v>
      </c>
      <c r="E79" s="32">
        <f>SUM(E81:E100)</f>
        <v>928771.89</v>
      </c>
      <c r="F79" s="56">
        <f>E79/D79*100</f>
        <v>50.346761891855266</v>
      </c>
    </row>
    <row r="80" spans="1:6" x14ac:dyDescent="0.25">
      <c r="A80" s="35"/>
      <c r="B80" s="38"/>
      <c r="C80" t="s">
        <v>13</v>
      </c>
      <c r="D80" s="40"/>
      <c r="E80" s="14"/>
      <c r="F80" s="38"/>
    </row>
    <row r="81" spans="1:6" x14ac:dyDescent="0.25">
      <c r="A81" s="35"/>
      <c r="B81" s="38"/>
      <c r="C81" t="s">
        <v>74</v>
      </c>
      <c r="D81" s="40">
        <v>3500</v>
      </c>
      <c r="E81" s="14">
        <v>173</v>
      </c>
      <c r="F81" s="55">
        <f t="shared" ref="F81:F93" si="3">E81/D81*100</f>
        <v>4.9428571428571422</v>
      </c>
    </row>
    <row r="82" spans="1:6" x14ac:dyDescent="0.25">
      <c r="A82" s="35"/>
      <c r="B82" s="38"/>
      <c r="C82" t="s">
        <v>66</v>
      </c>
      <c r="D82" s="40">
        <v>1125000</v>
      </c>
      <c r="E82" s="14">
        <v>508130.9</v>
      </c>
      <c r="F82" s="55">
        <f t="shared" si="3"/>
        <v>45.167191111111116</v>
      </c>
    </row>
    <row r="83" spans="1:6" x14ac:dyDescent="0.25">
      <c r="A83" s="35"/>
      <c r="B83" s="38"/>
      <c r="C83" t="s">
        <v>67</v>
      </c>
      <c r="D83" s="40">
        <v>85000</v>
      </c>
      <c r="E83" s="14">
        <v>83472.179999999993</v>
      </c>
      <c r="F83" s="55">
        <f t="shared" si="3"/>
        <v>98.202564705882338</v>
      </c>
    </row>
    <row r="84" spans="1:6" x14ac:dyDescent="0.25">
      <c r="A84" s="35"/>
      <c r="B84" s="38"/>
      <c r="C84" t="s">
        <v>68</v>
      </c>
      <c r="D84" s="40">
        <v>200000</v>
      </c>
      <c r="E84" s="14">
        <v>100961.35</v>
      </c>
      <c r="F84" s="55">
        <f t="shared" si="3"/>
        <v>50.480675000000005</v>
      </c>
    </row>
    <row r="85" spans="1:6" x14ac:dyDescent="0.25">
      <c r="A85" s="35"/>
      <c r="B85" s="38"/>
      <c r="C85" t="s">
        <v>69</v>
      </c>
      <c r="D85" s="40">
        <v>24000</v>
      </c>
      <c r="E85" s="14">
        <v>9794.15</v>
      </c>
      <c r="F85" s="55">
        <f t="shared" si="3"/>
        <v>40.808958333333337</v>
      </c>
    </row>
    <row r="86" spans="1:6" x14ac:dyDescent="0.25">
      <c r="A86" s="35"/>
      <c r="B86" s="38"/>
      <c r="C86" t="s">
        <v>75</v>
      </c>
      <c r="D86" s="40">
        <v>27000</v>
      </c>
      <c r="E86" s="14">
        <v>16581</v>
      </c>
      <c r="F86" s="55">
        <f t="shared" si="3"/>
        <v>61.411111111111119</v>
      </c>
    </row>
    <row r="87" spans="1:6" x14ac:dyDescent="0.25">
      <c r="A87" s="35"/>
      <c r="B87" s="38"/>
      <c r="C87" t="s">
        <v>62</v>
      </c>
      <c r="D87" s="40">
        <v>10000</v>
      </c>
      <c r="E87" s="14">
        <v>1740.87</v>
      </c>
      <c r="F87" s="55">
        <f>E87/D87*100</f>
        <v>17.4087</v>
      </c>
    </row>
    <row r="88" spans="1:6" x14ac:dyDescent="0.25">
      <c r="A88" s="35"/>
      <c r="B88" s="38"/>
      <c r="C88" t="s">
        <v>58</v>
      </c>
      <c r="D88" s="40">
        <v>89000</v>
      </c>
      <c r="E88" s="14">
        <v>31083.26</v>
      </c>
      <c r="F88" s="55">
        <f t="shared" si="3"/>
        <v>34.925011235955054</v>
      </c>
    </row>
    <row r="89" spans="1:6" x14ac:dyDescent="0.25">
      <c r="A89" s="35"/>
      <c r="B89" s="38"/>
      <c r="C89" t="s">
        <v>76</v>
      </c>
      <c r="D89" s="40">
        <v>30000</v>
      </c>
      <c r="E89" s="14">
        <v>23610.44</v>
      </c>
      <c r="F89" s="55">
        <f t="shared" si="3"/>
        <v>78.701466666666661</v>
      </c>
    </row>
    <row r="90" spans="1:6" x14ac:dyDescent="0.25">
      <c r="A90" s="35"/>
      <c r="B90" s="38"/>
      <c r="C90" t="s">
        <v>77</v>
      </c>
      <c r="D90" s="40">
        <v>15000</v>
      </c>
      <c r="E90" s="14">
        <v>0</v>
      </c>
      <c r="F90" s="55">
        <f t="shared" si="3"/>
        <v>0</v>
      </c>
    </row>
    <row r="91" spans="1:6" x14ac:dyDescent="0.25">
      <c r="A91" s="35"/>
      <c r="B91" s="38"/>
      <c r="C91" t="s">
        <v>78</v>
      </c>
      <c r="D91" s="40">
        <v>3800</v>
      </c>
      <c r="E91" s="14">
        <v>3375</v>
      </c>
      <c r="F91" s="55">
        <f t="shared" si="3"/>
        <v>88.81578947368422</v>
      </c>
    </row>
    <row r="92" spans="1:6" x14ac:dyDescent="0.25">
      <c r="A92" s="35"/>
      <c r="B92" s="38"/>
      <c r="C92" t="s">
        <v>57</v>
      </c>
      <c r="D92" s="40">
        <v>125170</v>
      </c>
      <c r="E92" s="14">
        <v>82574.8</v>
      </c>
      <c r="F92" s="55">
        <f t="shared" si="3"/>
        <v>65.970120635935132</v>
      </c>
    </row>
    <row r="93" spans="1:6" x14ac:dyDescent="0.25">
      <c r="A93" s="35"/>
      <c r="B93" s="38"/>
      <c r="C93" t="s">
        <v>79</v>
      </c>
      <c r="D93" s="40">
        <v>15000</v>
      </c>
      <c r="E93" s="14">
        <v>6620.81</v>
      </c>
      <c r="F93" s="55">
        <f t="shared" si="3"/>
        <v>44.138733333333334</v>
      </c>
    </row>
    <row r="94" spans="1:6" x14ac:dyDescent="0.25">
      <c r="A94" s="35"/>
      <c r="B94" s="38"/>
      <c r="C94" t="s">
        <v>81</v>
      </c>
      <c r="D94" s="40"/>
      <c r="E94" s="14"/>
      <c r="F94" s="55"/>
    </row>
    <row r="95" spans="1:6" x14ac:dyDescent="0.25">
      <c r="A95" s="35"/>
      <c r="B95" s="38"/>
      <c r="C95" t="s">
        <v>80</v>
      </c>
      <c r="D95" s="40">
        <v>59280</v>
      </c>
      <c r="E95" s="14">
        <v>35479</v>
      </c>
      <c r="F95" s="55">
        <f>E95/D95*100</f>
        <v>59.849865047233465</v>
      </c>
    </row>
    <row r="96" spans="1:6" x14ac:dyDescent="0.25">
      <c r="A96" s="35"/>
      <c r="B96" s="38"/>
      <c r="C96" t="s">
        <v>70</v>
      </c>
      <c r="D96" s="40">
        <v>8000</v>
      </c>
      <c r="E96" s="14">
        <v>6982.69</v>
      </c>
      <c r="F96" s="55">
        <f>E96/D96*100</f>
        <v>87.283625000000001</v>
      </c>
    </row>
    <row r="97" spans="1:6" x14ac:dyDescent="0.25">
      <c r="A97" s="35"/>
      <c r="B97" s="38"/>
      <c r="C97" t="s">
        <v>143</v>
      </c>
      <c r="D97" s="40">
        <v>1000</v>
      </c>
      <c r="E97" s="14">
        <v>192.44</v>
      </c>
      <c r="F97" s="55">
        <f>E97/D97*100</f>
        <v>19.244</v>
      </c>
    </row>
    <row r="98" spans="1:6" x14ac:dyDescent="0.25">
      <c r="A98" s="35"/>
      <c r="B98" s="38"/>
      <c r="C98" t="s">
        <v>71</v>
      </c>
      <c r="D98" s="40">
        <v>24000</v>
      </c>
      <c r="E98" s="14">
        <v>18000</v>
      </c>
      <c r="F98" s="55">
        <f>E98/D98*100</f>
        <v>75</v>
      </c>
    </row>
    <row r="99" spans="1:6" x14ac:dyDescent="0.25">
      <c r="A99" s="43"/>
      <c r="B99" s="44"/>
      <c r="C99" s="19"/>
      <c r="D99" s="45"/>
      <c r="E99" s="20"/>
      <c r="F99" s="58"/>
    </row>
    <row r="100" spans="1:6" s="21" customFormat="1" x14ac:dyDescent="0.25">
      <c r="D100" s="22"/>
      <c r="E100" s="22"/>
    </row>
    <row r="101" spans="1:6" x14ac:dyDescent="0.25">
      <c r="A101" s="25" t="s">
        <v>0</v>
      </c>
      <c r="B101" s="26" t="s">
        <v>1</v>
      </c>
      <c r="C101" s="27" t="s">
        <v>2</v>
      </c>
      <c r="D101" s="28" t="s">
        <v>3</v>
      </c>
      <c r="E101" s="29" t="s">
        <v>4</v>
      </c>
      <c r="F101" s="26" t="s">
        <v>5</v>
      </c>
    </row>
    <row r="102" spans="1:6" x14ac:dyDescent="0.25">
      <c r="A102" s="35"/>
      <c r="B102" s="38"/>
      <c r="D102" s="40"/>
      <c r="E102" s="14"/>
      <c r="F102" s="38"/>
    </row>
    <row r="103" spans="1:6" s="31" customFormat="1" x14ac:dyDescent="0.25">
      <c r="A103" s="48"/>
      <c r="B103" s="49">
        <v>75075</v>
      </c>
      <c r="C103" s="31" t="s">
        <v>24</v>
      </c>
      <c r="D103" s="50">
        <f>SUM(D105:D110)</f>
        <v>226000</v>
      </c>
      <c r="E103" s="32">
        <f>SUM(E105:E110)</f>
        <v>46147.18</v>
      </c>
      <c r="F103" s="56">
        <f>E103/D103*100</f>
        <v>20.419106194690265</v>
      </c>
    </row>
    <row r="104" spans="1:6" x14ac:dyDescent="0.25">
      <c r="A104" s="35"/>
      <c r="B104" s="38"/>
      <c r="C104" t="s">
        <v>13</v>
      </c>
      <c r="D104" s="40"/>
      <c r="E104" s="14"/>
      <c r="F104" s="38"/>
    </row>
    <row r="105" spans="1:6" x14ac:dyDescent="0.25">
      <c r="A105" s="35"/>
      <c r="B105" s="38"/>
      <c r="C105" t="s">
        <v>82</v>
      </c>
      <c r="D105" s="40">
        <v>850</v>
      </c>
      <c r="E105" s="14">
        <v>0</v>
      </c>
      <c r="F105" s="55">
        <f>E105/D105*100</f>
        <v>0</v>
      </c>
    </row>
    <row r="106" spans="1:6" x14ac:dyDescent="0.25">
      <c r="A106" s="35"/>
      <c r="B106" s="38"/>
      <c r="C106" t="s">
        <v>69</v>
      </c>
      <c r="D106" s="40">
        <v>150</v>
      </c>
      <c r="E106" s="14">
        <v>0</v>
      </c>
      <c r="F106" s="55">
        <f>E106/D106*100</f>
        <v>0</v>
      </c>
    </row>
    <row r="107" spans="1:6" x14ac:dyDescent="0.25">
      <c r="A107" s="35"/>
      <c r="B107" s="38"/>
      <c r="C107" t="s">
        <v>62</v>
      </c>
      <c r="D107" s="40">
        <v>7000</v>
      </c>
      <c r="E107" s="14">
        <v>4876.3</v>
      </c>
      <c r="F107" s="55">
        <f>E107/D107*100</f>
        <v>69.661428571428573</v>
      </c>
    </row>
    <row r="108" spans="1:6" x14ac:dyDescent="0.25">
      <c r="A108" s="35"/>
      <c r="B108" s="38"/>
      <c r="C108" t="s">
        <v>58</v>
      </c>
      <c r="D108" s="40">
        <v>13730</v>
      </c>
      <c r="E108" s="14">
        <v>12810.8</v>
      </c>
      <c r="F108" s="55">
        <f>E108/D108*100</f>
        <v>93.305171158048068</v>
      </c>
    </row>
    <row r="109" spans="1:6" x14ac:dyDescent="0.25">
      <c r="A109" s="35"/>
      <c r="B109" s="38"/>
      <c r="C109" t="s">
        <v>57</v>
      </c>
      <c r="D109" s="40">
        <v>204270</v>
      </c>
      <c r="E109" s="14">
        <v>28460.080000000002</v>
      </c>
      <c r="F109" s="55">
        <f>E109/D109*100</f>
        <v>13.932579429186861</v>
      </c>
    </row>
    <row r="110" spans="1:6" x14ac:dyDescent="0.25">
      <c r="A110" s="35"/>
      <c r="B110" s="44"/>
      <c r="C110" s="19"/>
      <c r="D110" s="45"/>
      <c r="E110" s="20"/>
      <c r="F110" s="58"/>
    </row>
    <row r="111" spans="1:6" x14ac:dyDescent="0.25">
      <c r="A111" s="35"/>
      <c r="B111" s="38"/>
      <c r="D111" s="40"/>
      <c r="E111" s="14"/>
      <c r="F111" s="55"/>
    </row>
    <row r="112" spans="1:6" s="31" customFormat="1" x14ac:dyDescent="0.25">
      <c r="A112" s="48"/>
      <c r="B112" s="49">
        <v>75095</v>
      </c>
      <c r="C112" s="31" t="s">
        <v>36</v>
      </c>
      <c r="D112" s="50">
        <f>SUM(D114:D118)</f>
        <v>265000</v>
      </c>
      <c r="E112" s="32">
        <f>SUM(E114:E118)</f>
        <v>77645.37</v>
      </c>
      <c r="F112" s="56">
        <f>E112/D112*100</f>
        <v>29.30013962264151</v>
      </c>
    </row>
    <row r="113" spans="1:6" x14ac:dyDescent="0.25">
      <c r="A113" s="35"/>
      <c r="B113" s="38"/>
      <c r="C113" t="s">
        <v>13</v>
      </c>
      <c r="D113" s="40"/>
      <c r="E113" s="14"/>
      <c r="F113" s="55"/>
    </row>
    <row r="114" spans="1:6" x14ac:dyDescent="0.25">
      <c r="A114" s="35"/>
      <c r="B114" s="38"/>
      <c r="C114" t="s">
        <v>83</v>
      </c>
      <c r="D114" s="40">
        <v>50000</v>
      </c>
      <c r="E114" s="14">
        <v>4013.8</v>
      </c>
      <c r="F114" s="55">
        <f>E114/D114*100</f>
        <v>8.0275999999999996</v>
      </c>
    </row>
    <row r="115" spans="1:6" x14ac:dyDescent="0.25">
      <c r="A115" s="35"/>
      <c r="B115" s="38"/>
      <c r="C115" t="s">
        <v>82</v>
      </c>
      <c r="D115" s="40">
        <v>5000</v>
      </c>
      <c r="E115" s="14">
        <v>613.14</v>
      </c>
      <c r="F115" s="55">
        <f>E115/D115*100</f>
        <v>12.2628</v>
      </c>
    </row>
    <row r="116" spans="1:6" x14ac:dyDescent="0.25">
      <c r="A116" s="35"/>
      <c r="B116" s="38"/>
      <c r="C116" t="s">
        <v>57</v>
      </c>
      <c r="D116" s="40">
        <v>105000</v>
      </c>
      <c r="E116" s="14">
        <v>200.2</v>
      </c>
      <c r="F116" s="55">
        <f>E116/D116*100</f>
        <v>0.19066666666666665</v>
      </c>
    </row>
    <row r="117" spans="1:6" x14ac:dyDescent="0.25">
      <c r="A117" s="35"/>
      <c r="B117" s="38"/>
      <c r="C117" t="s">
        <v>84</v>
      </c>
      <c r="D117" s="40">
        <v>105000</v>
      </c>
      <c r="E117" s="14">
        <v>72818.23</v>
      </c>
      <c r="F117" s="55">
        <f>E117/D117*100</f>
        <v>69.350695238095241</v>
      </c>
    </row>
    <row r="118" spans="1:6" ht="15.75" thickBot="1" x14ac:dyDescent="0.3">
      <c r="A118" s="36"/>
      <c r="B118" s="39"/>
      <c r="C118" s="13"/>
      <c r="D118" s="41"/>
      <c r="E118" s="15"/>
      <c r="F118" s="39"/>
    </row>
    <row r="119" spans="1:6" ht="15.75" thickTop="1" x14ac:dyDescent="0.25">
      <c r="A119" s="34"/>
      <c r="D119" s="40"/>
      <c r="E119" s="14"/>
      <c r="F119" s="38"/>
    </row>
    <row r="120" spans="1:6" s="31" customFormat="1" ht="15.75" thickBot="1" x14ac:dyDescent="0.3">
      <c r="A120" s="48">
        <v>751</v>
      </c>
      <c r="B120" s="51"/>
      <c r="C120" s="51" t="s">
        <v>25</v>
      </c>
      <c r="D120" s="53">
        <f>SUM(D122+D128+D140)</f>
        <v>17707</v>
      </c>
      <c r="E120" s="54">
        <f>SUM(E122+E128+E140)</f>
        <v>16794</v>
      </c>
      <c r="F120" s="56">
        <f>E120/D120*100</f>
        <v>94.843847066132042</v>
      </c>
    </row>
    <row r="121" spans="1:6" ht="15.75" thickTop="1" x14ac:dyDescent="0.25">
      <c r="A121" s="35"/>
      <c r="B121" s="37"/>
      <c r="D121" s="42"/>
      <c r="E121" s="14"/>
      <c r="F121" s="37"/>
    </row>
    <row r="122" spans="1:6" s="31" customFormat="1" x14ac:dyDescent="0.25">
      <c r="A122" s="48"/>
      <c r="B122" s="49">
        <v>75101</v>
      </c>
      <c r="C122" s="31" t="s">
        <v>26</v>
      </c>
      <c r="D122" s="50">
        <f>SUM(D124:D125)</f>
        <v>630</v>
      </c>
      <c r="E122" s="32">
        <f>SUM(E124:E125)</f>
        <v>0</v>
      </c>
      <c r="F122" s="56">
        <f>E122/D122*100</f>
        <v>0</v>
      </c>
    </row>
    <row r="123" spans="1:6" x14ac:dyDescent="0.25">
      <c r="A123" s="35"/>
      <c r="B123" s="38"/>
      <c r="C123" t="s">
        <v>13</v>
      </c>
      <c r="D123" s="40"/>
      <c r="E123" s="14"/>
      <c r="F123" s="38"/>
    </row>
    <row r="124" spans="1:6" x14ac:dyDescent="0.25">
      <c r="A124" s="35"/>
      <c r="B124" s="38"/>
      <c r="C124" t="s">
        <v>82</v>
      </c>
      <c r="D124" s="40">
        <v>92</v>
      </c>
      <c r="E124" s="14">
        <v>0</v>
      </c>
      <c r="F124" s="55">
        <f>E124/D124*100</f>
        <v>0</v>
      </c>
    </row>
    <row r="125" spans="1:6" x14ac:dyDescent="0.25">
      <c r="A125" s="35"/>
      <c r="B125" s="38"/>
      <c r="C125" t="s">
        <v>62</v>
      </c>
      <c r="D125" s="40">
        <v>538</v>
      </c>
      <c r="E125" s="14">
        <v>0</v>
      </c>
      <c r="F125" s="55">
        <f>E125/D125*100</f>
        <v>0</v>
      </c>
    </row>
    <row r="126" spans="1:6" x14ac:dyDescent="0.25">
      <c r="A126" s="35"/>
      <c r="B126" s="44"/>
      <c r="C126" s="19"/>
      <c r="D126" s="45"/>
      <c r="E126" s="20"/>
      <c r="F126" s="44"/>
    </row>
    <row r="127" spans="1:6" x14ac:dyDescent="0.25">
      <c r="A127" s="35"/>
      <c r="B127" s="38"/>
      <c r="C127" s="21"/>
      <c r="D127" s="40"/>
      <c r="E127" s="22"/>
      <c r="F127" s="38"/>
    </row>
    <row r="128" spans="1:6" s="31" customFormat="1" x14ac:dyDescent="0.25">
      <c r="A128" s="48"/>
      <c r="B128" s="49">
        <v>75107</v>
      </c>
      <c r="C128" s="61" t="s">
        <v>144</v>
      </c>
      <c r="D128" s="50">
        <f>SUM(D130:D139)</f>
        <v>12753</v>
      </c>
      <c r="E128" s="62">
        <f>SUM(E130:E137)</f>
        <v>12753</v>
      </c>
      <c r="F128" s="119">
        <f>E128/D128*100</f>
        <v>100</v>
      </c>
    </row>
    <row r="129" spans="1:6" x14ac:dyDescent="0.25">
      <c r="A129" s="35"/>
      <c r="B129" s="38"/>
      <c r="C129" s="33" t="s">
        <v>13</v>
      </c>
      <c r="D129" s="40"/>
      <c r="E129" s="22"/>
      <c r="F129" s="38"/>
    </row>
    <row r="130" spans="1:6" x14ac:dyDescent="0.25">
      <c r="A130" s="35"/>
      <c r="B130" s="38"/>
      <c r="C130" s="33" t="s">
        <v>73</v>
      </c>
      <c r="D130" s="40">
        <v>6440</v>
      </c>
      <c r="E130" s="14">
        <v>6440</v>
      </c>
      <c r="F130" s="55">
        <f t="shared" ref="F130:F137" si="4">E130/D130*100</f>
        <v>100</v>
      </c>
    </row>
    <row r="131" spans="1:6" x14ac:dyDescent="0.25">
      <c r="A131" s="35"/>
      <c r="B131" s="38"/>
      <c r="C131" t="s">
        <v>82</v>
      </c>
      <c r="D131" s="40">
        <v>326</v>
      </c>
      <c r="E131" s="14">
        <v>326</v>
      </c>
      <c r="F131" s="55">
        <f t="shared" si="4"/>
        <v>100</v>
      </c>
    </row>
    <row r="132" spans="1:6" x14ac:dyDescent="0.25">
      <c r="A132" s="35"/>
      <c r="B132" s="38"/>
      <c r="C132" t="s">
        <v>69</v>
      </c>
      <c r="D132" s="40">
        <v>27</v>
      </c>
      <c r="E132" s="14">
        <v>27</v>
      </c>
      <c r="F132" s="55">
        <f t="shared" si="4"/>
        <v>100</v>
      </c>
    </row>
    <row r="133" spans="1:6" x14ac:dyDescent="0.25">
      <c r="A133" s="35"/>
      <c r="B133" s="38"/>
      <c r="C133" t="s">
        <v>62</v>
      </c>
      <c r="D133" s="40">
        <v>2181</v>
      </c>
      <c r="E133" s="14">
        <v>2181</v>
      </c>
      <c r="F133" s="55">
        <f t="shared" si="4"/>
        <v>100</v>
      </c>
    </row>
    <row r="134" spans="1:6" x14ac:dyDescent="0.25">
      <c r="A134" s="35"/>
      <c r="B134" s="38"/>
      <c r="C134" t="s">
        <v>58</v>
      </c>
      <c r="D134" s="40">
        <v>1405</v>
      </c>
      <c r="E134" s="14">
        <v>1405</v>
      </c>
      <c r="F134" s="55">
        <f t="shared" si="4"/>
        <v>100</v>
      </c>
    </row>
    <row r="135" spans="1:6" x14ac:dyDescent="0.25">
      <c r="A135" s="35"/>
      <c r="B135" s="38"/>
      <c r="C135" t="s">
        <v>57</v>
      </c>
      <c r="D135" s="40">
        <v>2039</v>
      </c>
      <c r="E135" s="14">
        <v>2039</v>
      </c>
      <c r="F135" s="55">
        <f t="shared" si="4"/>
        <v>100</v>
      </c>
    </row>
    <row r="136" spans="1:6" x14ac:dyDescent="0.25">
      <c r="A136" s="35"/>
      <c r="B136" s="38"/>
      <c r="C136" t="s">
        <v>79</v>
      </c>
      <c r="D136" s="40">
        <v>200</v>
      </c>
      <c r="E136" s="14">
        <v>200</v>
      </c>
      <c r="F136" s="55">
        <f t="shared" si="4"/>
        <v>100</v>
      </c>
    </row>
    <row r="137" spans="1:6" x14ac:dyDescent="0.25">
      <c r="A137" s="35"/>
      <c r="B137" s="38"/>
      <c r="C137" s="21" t="s">
        <v>70</v>
      </c>
      <c r="D137" s="40">
        <v>135</v>
      </c>
      <c r="E137" s="22">
        <v>135</v>
      </c>
      <c r="F137" s="55">
        <f t="shared" si="4"/>
        <v>100</v>
      </c>
    </row>
    <row r="138" spans="1:6" x14ac:dyDescent="0.25">
      <c r="A138" s="38"/>
      <c r="B138" s="43"/>
      <c r="C138" s="44"/>
      <c r="D138" s="20"/>
      <c r="E138" s="45"/>
      <c r="F138" s="58"/>
    </row>
    <row r="139" spans="1:6" x14ac:dyDescent="0.25">
      <c r="A139" s="35"/>
      <c r="B139" s="38"/>
      <c r="D139" s="40"/>
      <c r="E139" s="14"/>
      <c r="F139" s="38"/>
    </row>
    <row r="140" spans="1:6" s="31" customFormat="1" x14ac:dyDescent="0.25">
      <c r="A140" s="48"/>
      <c r="B140" s="49">
        <v>75109</v>
      </c>
      <c r="C140" s="31" t="s">
        <v>27</v>
      </c>
      <c r="D140" s="50">
        <f>SUM(D142:D149)</f>
        <v>4324</v>
      </c>
      <c r="E140" s="32">
        <f>SUM(E142:E149)</f>
        <v>4041</v>
      </c>
      <c r="F140" s="56">
        <f>E140/D140*100</f>
        <v>93.455134135060121</v>
      </c>
    </row>
    <row r="141" spans="1:6" x14ac:dyDescent="0.25">
      <c r="A141" s="35"/>
      <c r="B141" s="38"/>
      <c r="C141" t="s">
        <v>13</v>
      </c>
      <c r="D141" s="40"/>
      <c r="E141" s="14"/>
      <c r="F141" s="38"/>
    </row>
    <row r="142" spans="1:6" x14ac:dyDescent="0.25">
      <c r="A142" s="35"/>
      <c r="B142" s="38"/>
      <c r="C142" s="33" t="s">
        <v>73</v>
      </c>
      <c r="D142" s="40">
        <v>3105</v>
      </c>
      <c r="E142" s="14">
        <v>3105</v>
      </c>
      <c r="F142" s="55">
        <f t="shared" ref="F142:F146" si="5">E142/D142*100</f>
        <v>100</v>
      </c>
    </row>
    <row r="143" spans="1:6" x14ac:dyDescent="0.25">
      <c r="A143" s="35"/>
      <c r="B143" s="38"/>
      <c r="C143" t="s">
        <v>82</v>
      </c>
      <c r="D143" s="40">
        <v>3</v>
      </c>
      <c r="E143" s="14">
        <v>3</v>
      </c>
      <c r="F143" s="55">
        <f t="shared" si="5"/>
        <v>100</v>
      </c>
    </row>
    <row r="144" spans="1:6" x14ac:dyDescent="0.25">
      <c r="A144" s="35"/>
      <c r="B144" s="38"/>
      <c r="C144" t="s">
        <v>62</v>
      </c>
      <c r="D144" s="40">
        <v>16</v>
      </c>
      <c r="E144" s="14">
        <v>16</v>
      </c>
      <c r="F144" s="55">
        <f t="shared" si="5"/>
        <v>100</v>
      </c>
    </row>
    <row r="145" spans="1:6" x14ac:dyDescent="0.25">
      <c r="A145" s="35"/>
      <c r="B145" s="38"/>
      <c r="C145" t="s">
        <v>58</v>
      </c>
      <c r="D145" s="40">
        <v>1000</v>
      </c>
      <c r="E145" s="14">
        <v>717</v>
      </c>
      <c r="F145" s="55">
        <f t="shared" si="5"/>
        <v>71.7</v>
      </c>
    </row>
    <row r="146" spans="1:6" x14ac:dyDescent="0.25">
      <c r="A146" s="35"/>
      <c r="B146" s="38"/>
      <c r="C146" t="s">
        <v>79</v>
      </c>
      <c r="D146" s="40">
        <v>200</v>
      </c>
      <c r="E146" s="14">
        <v>200</v>
      </c>
      <c r="F146" s="55">
        <f t="shared" si="5"/>
        <v>100</v>
      </c>
    </row>
    <row r="147" spans="1:6" x14ac:dyDescent="0.25">
      <c r="A147" s="35"/>
      <c r="B147" s="38"/>
      <c r="D147" s="40"/>
      <c r="E147" s="14"/>
      <c r="F147" s="55"/>
    </row>
    <row r="148" spans="1:6" x14ac:dyDescent="0.25">
      <c r="A148" s="43"/>
      <c r="B148" s="44"/>
      <c r="C148" s="19"/>
      <c r="D148" s="45"/>
      <c r="E148" s="20"/>
      <c r="F148" s="58"/>
    </row>
    <row r="149" spans="1:6" x14ac:dyDescent="0.25">
      <c r="A149" s="21"/>
      <c r="B149" s="21"/>
      <c r="C149" s="21"/>
      <c r="D149" s="22"/>
      <c r="E149" s="22"/>
      <c r="F149" s="21"/>
    </row>
    <row r="150" spans="1:6" x14ac:dyDescent="0.25">
      <c r="A150" s="21"/>
      <c r="B150" s="21"/>
      <c r="C150" s="21"/>
      <c r="D150" s="22"/>
      <c r="E150" s="22"/>
      <c r="F150" s="21"/>
    </row>
    <row r="151" spans="1:6" ht="15.75" thickBot="1" x14ac:dyDescent="0.3">
      <c r="A151" s="23" t="s">
        <v>0</v>
      </c>
      <c r="B151" s="16" t="s">
        <v>1</v>
      </c>
      <c r="C151" s="17" t="s">
        <v>2</v>
      </c>
      <c r="D151" s="18" t="s">
        <v>3</v>
      </c>
      <c r="E151" s="24" t="s">
        <v>4</v>
      </c>
      <c r="F151" s="16" t="s">
        <v>5</v>
      </c>
    </row>
    <row r="152" spans="1:6" ht="15.75" thickTop="1" x14ac:dyDescent="0.25">
      <c r="A152" s="34"/>
      <c r="D152" s="40"/>
      <c r="E152" s="14"/>
      <c r="F152" s="38"/>
    </row>
    <row r="153" spans="1:6" s="31" customFormat="1" ht="15.75" thickBot="1" x14ac:dyDescent="0.3">
      <c r="A153" s="48">
        <v>754</v>
      </c>
      <c r="B153" s="51"/>
      <c r="C153" s="51" t="s">
        <v>28</v>
      </c>
      <c r="D153" s="53">
        <f>SUM(D155+D161+D177+D184)</f>
        <v>358000</v>
      </c>
      <c r="E153" s="54">
        <f>SUM(E155+E161+E177+E184)</f>
        <v>176768.91</v>
      </c>
      <c r="F153" s="57">
        <f>E153/D153*100</f>
        <v>49.376790502793298</v>
      </c>
    </row>
    <row r="154" spans="1:6" s="31" customFormat="1" ht="15.75" thickTop="1" x14ac:dyDescent="0.25">
      <c r="A154" s="48"/>
      <c r="B154" s="59"/>
      <c r="C154" s="61"/>
      <c r="D154" s="120"/>
      <c r="E154" s="62"/>
      <c r="F154" s="121"/>
    </row>
    <row r="155" spans="1:6" s="31" customFormat="1" x14ac:dyDescent="0.25">
      <c r="A155" s="48"/>
      <c r="B155" s="49">
        <v>75404</v>
      </c>
      <c r="C155" s="61" t="s">
        <v>145</v>
      </c>
      <c r="D155" s="50">
        <f>SUM(D157)</f>
        <v>25000</v>
      </c>
      <c r="E155" s="62">
        <f>SUM(E157)</f>
        <v>15621.96</v>
      </c>
      <c r="F155" s="56">
        <f>E155/D155*100</f>
        <v>62.487839999999991</v>
      </c>
    </row>
    <row r="156" spans="1:6" s="68" customFormat="1" x14ac:dyDescent="0.25">
      <c r="A156" s="63"/>
      <c r="B156" s="69"/>
      <c r="C156" s="64" t="s">
        <v>13</v>
      </c>
      <c r="D156" s="65"/>
      <c r="E156" s="66"/>
      <c r="F156" s="67"/>
    </row>
    <row r="157" spans="1:6" s="68" customFormat="1" x14ac:dyDescent="0.25">
      <c r="A157" s="63"/>
      <c r="B157" s="69"/>
      <c r="C157" s="71" t="s">
        <v>146</v>
      </c>
      <c r="D157" s="65">
        <v>25000</v>
      </c>
      <c r="E157" s="66">
        <v>15621.96</v>
      </c>
      <c r="F157" s="67">
        <f>E157/D157*100</f>
        <v>62.487839999999991</v>
      </c>
    </row>
    <row r="158" spans="1:6" s="68" customFormat="1" x14ac:dyDescent="0.25">
      <c r="A158" s="63"/>
      <c r="B158" s="69"/>
      <c r="C158" s="71" t="s">
        <v>147</v>
      </c>
      <c r="D158" s="65"/>
      <c r="E158" s="66"/>
      <c r="F158" s="67"/>
    </row>
    <row r="159" spans="1:6" s="31" customFormat="1" x14ac:dyDescent="0.25">
      <c r="A159" s="48"/>
      <c r="B159" s="109"/>
      <c r="C159" s="122"/>
      <c r="D159" s="123"/>
      <c r="E159" s="124"/>
      <c r="F159" s="125"/>
    </row>
    <row r="160" spans="1:6" x14ac:dyDescent="0.25">
      <c r="A160" s="35"/>
      <c r="B160" s="38"/>
      <c r="D160" s="40"/>
      <c r="E160" s="14"/>
      <c r="F160" s="38"/>
    </row>
    <row r="161" spans="1:6" s="31" customFormat="1" x14ac:dyDescent="0.25">
      <c r="A161" s="48"/>
      <c r="B161" s="49">
        <v>75412</v>
      </c>
      <c r="C161" s="31" t="s">
        <v>29</v>
      </c>
      <c r="D161" s="50">
        <f>SUM(D163:D174)</f>
        <v>112000</v>
      </c>
      <c r="E161" s="32">
        <f>SUM(E163:E174)</f>
        <v>68313.41</v>
      </c>
      <c r="F161" s="56">
        <f>E161/D161*100</f>
        <v>60.994116071428572</v>
      </c>
    </row>
    <row r="162" spans="1:6" x14ac:dyDescent="0.25">
      <c r="A162" s="35"/>
      <c r="B162" s="38"/>
      <c r="C162" t="s">
        <v>13</v>
      </c>
      <c r="D162" s="40"/>
      <c r="E162" s="14"/>
      <c r="F162" s="38"/>
    </row>
    <row r="163" spans="1:6" s="68" customFormat="1" x14ac:dyDescent="0.25">
      <c r="A163" s="63"/>
      <c r="B163" s="69"/>
      <c r="C163" s="71" t="s">
        <v>85</v>
      </c>
      <c r="D163" s="65">
        <v>3500</v>
      </c>
      <c r="E163" s="72">
        <v>1756.08</v>
      </c>
      <c r="F163" s="55">
        <f t="shared" ref="F163:F172" si="6">E163/D163*100</f>
        <v>50.17371428571429</v>
      </c>
    </row>
    <row r="164" spans="1:6" x14ac:dyDescent="0.25">
      <c r="A164" s="35"/>
      <c r="B164" s="38"/>
      <c r="C164" s="33" t="s">
        <v>73</v>
      </c>
      <c r="D164" s="40">
        <v>15000</v>
      </c>
      <c r="E164" s="14">
        <v>5002.7700000000004</v>
      </c>
      <c r="F164" s="55">
        <f t="shared" si="6"/>
        <v>33.351800000000004</v>
      </c>
    </row>
    <row r="165" spans="1:6" x14ac:dyDescent="0.25">
      <c r="A165" s="35"/>
      <c r="B165" s="38"/>
      <c r="C165" t="s">
        <v>82</v>
      </c>
      <c r="D165" s="40">
        <v>1400</v>
      </c>
      <c r="E165" s="14">
        <v>0</v>
      </c>
      <c r="F165" s="55">
        <f t="shared" si="6"/>
        <v>0</v>
      </c>
    </row>
    <row r="166" spans="1:6" x14ac:dyDescent="0.25">
      <c r="A166" s="35"/>
      <c r="B166" s="38"/>
      <c r="C166" t="s">
        <v>62</v>
      </c>
      <c r="D166" s="40">
        <v>22600</v>
      </c>
      <c r="E166" s="14">
        <v>10800</v>
      </c>
      <c r="F166" s="55">
        <f t="shared" si="6"/>
        <v>47.787610619469028</v>
      </c>
    </row>
    <row r="167" spans="1:6" x14ac:dyDescent="0.25">
      <c r="A167" s="35"/>
      <c r="B167" s="38"/>
      <c r="C167" t="s">
        <v>58</v>
      </c>
      <c r="D167" s="40">
        <v>21500</v>
      </c>
      <c r="E167" s="14">
        <v>19447.669999999998</v>
      </c>
      <c r="F167" s="55">
        <f t="shared" si="6"/>
        <v>90.454279069767423</v>
      </c>
    </row>
    <row r="168" spans="1:6" x14ac:dyDescent="0.25">
      <c r="A168" s="35"/>
      <c r="B168" s="38"/>
      <c r="C168" t="s">
        <v>76</v>
      </c>
      <c r="D168" s="40">
        <v>6500</v>
      </c>
      <c r="E168" s="14">
        <v>4037.86</v>
      </c>
      <c r="F168" s="55">
        <f t="shared" si="6"/>
        <v>62.120923076923077</v>
      </c>
    </row>
    <row r="169" spans="1:6" x14ac:dyDescent="0.25">
      <c r="A169" s="35"/>
      <c r="B169" s="38"/>
      <c r="C169" t="s">
        <v>77</v>
      </c>
      <c r="D169" s="40">
        <v>14400</v>
      </c>
      <c r="E169" s="14">
        <v>14359.32</v>
      </c>
      <c r="F169" s="55">
        <f t="shared" si="6"/>
        <v>99.717500000000001</v>
      </c>
    </row>
    <row r="170" spans="1:6" x14ac:dyDescent="0.25">
      <c r="A170" s="35"/>
      <c r="B170" s="38"/>
      <c r="C170" t="s">
        <v>78</v>
      </c>
      <c r="D170" s="40">
        <v>1000</v>
      </c>
      <c r="E170" s="14">
        <v>800</v>
      </c>
      <c r="F170" s="38">
        <f t="shared" si="6"/>
        <v>80</v>
      </c>
    </row>
    <row r="171" spans="1:6" x14ac:dyDescent="0.25">
      <c r="A171" s="35"/>
      <c r="B171" s="38"/>
      <c r="C171" t="s">
        <v>57</v>
      </c>
      <c r="D171" s="40">
        <v>20100</v>
      </c>
      <c r="E171" s="14">
        <v>9021.68</v>
      </c>
      <c r="F171" s="38">
        <f t="shared" si="6"/>
        <v>44.883980099502487</v>
      </c>
    </row>
    <row r="172" spans="1:6" x14ac:dyDescent="0.25">
      <c r="A172" s="35"/>
      <c r="B172" s="38"/>
      <c r="C172" t="s">
        <v>79</v>
      </c>
      <c r="D172" s="40">
        <v>500</v>
      </c>
      <c r="E172" s="14">
        <v>151.93</v>
      </c>
      <c r="F172" s="55">
        <f t="shared" si="6"/>
        <v>30.386000000000003</v>
      </c>
    </row>
    <row r="173" spans="1:6" x14ac:dyDescent="0.25">
      <c r="A173" s="35"/>
      <c r="B173" s="38"/>
      <c r="C173" t="s">
        <v>81</v>
      </c>
      <c r="D173" s="40"/>
      <c r="E173" s="14"/>
      <c r="F173" s="38"/>
    </row>
    <row r="174" spans="1:6" x14ac:dyDescent="0.25">
      <c r="A174" s="35"/>
      <c r="B174" s="38"/>
      <c r="C174" t="s">
        <v>84</v>
      </c>
      <c r="D174" s="40">
        <v>5500</v>
      </c>
      <c r="E174" s="14">
        <v>2936.1</v>
      </c>
      <c r="F174" s="55">
        <f>E174/D174*100</f>
        <v>53.38363636363637</v>
      </c>
    </row>
    <row r="175" spans="1:6" x14ac:dyDescent="0.25">
      <c r="A175" s="35"/>
      <c r="B175" s="44"/>
      <c r="C175" s="19"/>
      <c r="D175" s="45"/>
      <c r="E175" s="20"/>
      <c r="F175" s="58"/>
    </row>
    <row r="176" spans="1:6" x14ac:dyDescent="0.25">
      <c r="A176" s="35"/>
      <c r="B176" s="38"/>
      <c r="D176" s="40"/>
      <c r="E176" s="14"/>
      <c r="F176" s="55"/>
    </row>
    <row r="177" spans="1:6" s="31" customFormat="1" x14ac:dyDescent="0.25">
      <c r="A177" s="48"/>
      <c r="B177" s="49">
        <v>75414</v>
      </c>
      <c r="C177" s="31" t="s">
        <v>148</v>
      </c>
      <c r="D177" s="50">
        <f>SUM(D179:D181)</f>
        <v>10000</v>
      </c>
      <c r="E177" s="32">
        <f>SUM(E179:E181)</f>
        <v>4872.8</v>
      </c>
      <c r="F177" s="56">
        <f>E177/D177*100</f>
        <v>48.728000000000002</v>
      </c>
    </row>
    <row r="178" spans="1:6" x14ac:dyDescent="0.25">
      <c r="A178" s="35"/>
      <c r="B178" s="38"/>
      <c r="C178" t="s">
        <v>13</v>
      </c>
      <c r="D178" s="40"/>
      <c r="E178" s="14"/>
      <c r="F178" s="55"/>
    </row>
    <row r="179" spans="1:6" x14ac:dyDescent="0.25">
      <c r="A179" s="35"/>
      <c r="B179" s="38"/>
      <c r="C179" t="s">
        <v>62</v>
      </c>
      <c r="D179" s="40">
        <v>3550</v>
      </c>
      <c r="E179" s="14">
        <v>3550</v>
      </c>
      <c r="F179" s="55">
        <f t="shared" ref="F179:F180" si="7">E179/D179*100</f>
        <v>100</v>
      </c>
    </row>
    <row r="180" spans="1:6" x14ac:dyDescent="0.25">
      <c r="A180" s="35"/>
      <c r="B180" s="38"/>
      <c r="C180" t="s">
        <v>58</v>
      </c>
      <c r="D180" s="40">
        <v>6450</v>
      </c>
      <c r="E180" s="14">
        <v>1322.8</v>
      </c>
      <c r="F180" s="55">
        <f t="shared" si="7"/>
        <v>20.508527131782945</v>
      </c>
    </row>
    <row r="181" spans="1:6" x14ac:dyDescent="0.25">
      <c r="A181" s="35"/>
      <c r="B181" s="38"/>
      <c r="D181" s="40"/>
      <c r="E181" s="14"/>
      <c r="F181" s="55"/>
    </row>
    <row r="182" spans="1:6" x14ac:dyDescent="0.25">
      <c r="A182" s="35"/>
      <c r="B182" s="44"/>
      <c r="C182" s="19"/>
      <c r="D182" s="45"/>
      <c r="E182" s="20"/>
      <c r="F182" s="44"/>
    </row>
    <row r="183" spans="1:6" x14ac:dyDescent="0.25">
      <c r="A183" s="35"/>
      <c r="B183" s="38"/>
      <c r="D183" s="40"/>
      <c r="E183" s="14"/>
      <c r="F183" s="49"/>
    </row>
    <row r="184" spans="1:6" s="31" customFormat="1" x14ac:dyDescent="0.25">
      <c r="A184" s="48"/>
      <c r="B184" s="49">
        <v>75416</v>
      </c>
      <c r="C184" s="31" t="s">
        <v>30</v>
      </c>
      <c r="D184" s="50">
        <f>SUM(D186:D199)</f>
        <v>211000</v>
      </c>
      <c r="E184" s="32">
        <f>SUM(E186:E199)</f>
        <v>87960.74</v>
      </c>
      <c r="F184" s="56">
        <f>E184/D184*100</f>
        <v>41.687554502369672</v>
      </c>
    </row>
    <row r="185" spans="1:6" x14ac:dyDescent="0.25">
      <c r="A185" s="35"/>
      <c r="B185" s="38"/>
      <c r="C185" t="s">
        <v>13</v>
      </c>
      <c r="D185" s="40"/>
      <c r="E185" s="14"/>
      <c r="F185" s="38"/>
    </row>
    <row r="186" spans="1:6" x14ac:dyDescent="0.25">
      <c r="A186" s="35"/>
      <c r="B186" s="38"/>
      <c r="C186" s="71" t="s">
        <v>85</v>
      </c>
      <c r="D186" s="40">
        <v>4000</v>
      </c>
      <c r="E186" s="14">
        <v>60</v>
      </c>
      <c r="F186" s="55">
        <f t="shared" ref="F186:F194" si="8">E186/D186*100</f>
        <v>1.5</v>
      </c>
    </row>
    <row r="187" spans="1:6" x14ac:dyDescent="0.25">
      <c r="A187" s="35"/>
      <c r="B187" s="38"/>
      <c r="C187" t="s">
        <v>66</v>
      </c>
      <c r="D187" s="40">
        <v>150000</v>
      </c>
      <c r="E187" s="14">
        <v>58007.9</v>
      </c>
      <c r="F187" s="55">
        <f t="shared" si="8"/>
        <v>38.671933333333335</v>
      </c>
    </row>
    <row r="188" spans="1:6" x14ac:dyDescent="0.25">
      <c r="A188" s="35"/>
      <c r="B188" s="38"/>
      <c r="C188" t="s">
        <v>67</v>
      </c>
      <c r="D188" s="40">
        <v>10000</v>
      </c>
      <c r="E188" s="14">
        <v>9814.01</v>
      </c>
      <c r="F188" s="55">
        <f t="shared" si="8"/>
        <v>98.14009999999999</v>
      </c>
    </row>
    <row r="189" spans="1:6" x14ac:dyDescent="0.25">
      <c r="A189" s="35"/>
      <c r="B189" s="38"/>
      <c r="C189" t="s">
        <v>68</v>
      </c>
      <c r="D189" s="40">
        <v>28500</v>
      </c>
      <c r="E189" s="14">
        <v>11272.62</v>
      </c>
      <c r="F189" s="55">
        <f t="shared" si="8"/>
        <v>39.55305263157895</v>
      </c>
    </row>
    <row r="190" spans="1:6" x14ac:dyDescent="0.25">
      <c r="A190" s="35"/>
      <c r="B190" s="38"/>
      <c r="C190" t="s">
        <v>69</v>
      </c>
      <c r="D190" s="40">
        <v>2500</v>
      </c>
      <c r="E190" s="14">
        <v>610.33000000000004</v>
      </c>
      <c r="F190" s="55">
        <f t="shared" si="8"/>
        <v>24.413200000000003</v>
      </c>
    </row>
    <row r="191" spans="1:6" x14ac:dyDescent="0.25">
      <c r="A191" s="35"/>
      <c r="B191" s="38"/>
      <c r="C191" t="s">
        <v>58</v>
      </c>
      <c r="D191" s="40">
        <v>4500</v>
      </c>
      <c r="E191" s="14">
        <v>3550.96</v>
      </c>
      <c r="F191" s="55">
        <f t="shared" si="8"/>
        <v>78.910222222222231</v>
      </c>
    </row>
    <row r="192" spans="1:6" x14ac:dyDescent="0.25">
      <c r="A192" s="35"/>
      <c r="B192" s="38"/>
      <c r="C192" t="s">
        <v>78</v>
      </c>
      <c r="D192" s="40">
        <v>307</v>
      </c>
      <c r="E192" s="14">
        <v>307</v>
      </c>
      <c r="F192" s="55">
        <f t="shared" si="8"/>
        <v>100</v>
      </c>
    </row>
    <row r="193" spans="1:6" x14ac:dyDescent="0.25">
      <c r="A193" s="35"/>
      <c r="B193" s="38"/>
      <c r="C193" t="s">
        <v>57</v>
      </c>
      <c r="D193" s="40">
        <v>5911</v>
      </c>
      <c r="E193" s="14">
        <v>963.95</v>
      </c>
      <c r="F193" s="55">
        <f t="shared" si="8"/>
        <v>16.307731348333615</v>
      </c>
    </row>
    <row r="194" spans="1:6" x14ac:dyDescent="0.25">
      <c r="A194" s="35"/>
      <c r="B194" s="38"/>
      <c r="C194" t="s">
        <v>79</v>
      </c>
      <c r="D194" s="40">
        <v>1500</v>
      </c>
      <c r="E194" s="14">
        <v>651.47</v>
      </c>
      <c r="F194" s="55">
        <f t="shared" si="8"/>
        <v>43.431333333333335</v>
      </c>
    </row>
    <row r="195" spans="1:6" x14ac:dyDescent="0.25">
      <c r="A195" s="35"/>
      <c r="B195" s="38"/>
      <c r="C195" t="s">
        <v>81</v>
      </c>
      <c r="D195" s="40"/>
      <c r="E195" s="14"/>
      <c r="F195" s="55"/>
    </row>
    <row r="196" spans="1:6" x14ac:dyDescent="0.25">
      <c r="A196" s="35"/>
      <c r="B196" s="38"/>
      <c r="C196" t="s">
        <v>70</v>
      </c>
      <c r="D196" s="40">
        <v>500</v>
      </c>
      <c r="E196" s="14">
        <v>222.5</v>
      </c>
      <c r="F196" s="55">
        <f>E196/D196*100</f>
        <v>44.5</v>
      </c>
    </row>
    <row r="197" spans="1:6" x14ac:dyDescent="0.25">
      <c r="A197" s="35"/>
      <c r="B197" s="38"/>
      <c r="C197" t="s">
        <v>71</v>
      </c>
      <c r="D197" s="40">
        <v>3282</v>
      </c>
      <c r="E197" s="14">
        <v>2500</v>
      </c>
      <c r="F197" s="55">
        <f>E197/D197*100</f>
        <v>76.173065204143825</v>
      </c>
    </row>
    <row r="198" spans="1:6" x14ac:dyDescent="0.25">
      <c r="A198" s="43"/>
      <c r="B198" s="44"/>
      <c r="C198" s="19"/>
      <c r="D198" s="45"/>
      <c r="E198" s="20"/>
      <c r="F198" s="58"/>
    </row>
    <row r="199" spans="1:6" s="21" customFormat="1" x14ac:dyDescent="0.25">
      <c r="D199" s="22"/>
      <c r="E199" s="22"/>
      <c r="F199" s="115"/>
    </row>
    <row r="200" spans="1:6" ht="15.75" thickBot="1" x14ac:dyDescent="0.3">
      <c r="A200" s="23" t="s">
        <v>0</v>
      </c>
      <c r="B200" s="16" t="s">
        <v>1</v>
      </c>
      <c r="C200" s="17" t="s">
        <v>2</v>
      </c>
      <c r="D200" s="18" t="s">
        <v>3</v>
      </c>
      <c r="E200" s="24" t="s">
        <v>4</v>
      </c>
      <c r="F200" s="16" t="s">
        <v>5</v>
      </c>
    </row>
    <row r="201" spans="1:6" ht="15.75" thickTop="1" x14ac:dyDescent="0.25">
      <c r="A201" s="35"/>
      <c r="B201" s="21"/>
      <c r="C201" s="21"/>
      <c r="D201" s="40"/>
      <c r="E201" s="22"/>
      <c r="F201" s="55"/>
    </row>
    <row r="202" spans="1:6" s="31" customFormat="1" ht="15.75" thickBot="1" x14ac:dyDescent="0.3">
      <c r="A202" s="48">
        <v>757</v>
      </c>
      <c r="B202" s="51"/>
      <c r="C202" s="74" t="s">
        <v>86</v>
      </c>
      <c r="D202" s="53">
        <f>SUM(D204)</f>
        <v>320000</v>
      </c>
      <c r="E202" s="54">
        <f>SUM(E204)</f>
        <v>152000.47</v>
      </c>
      <c r="F202" s="57">
        <f>E202/D202*100</f>
        <v>47.500146874999999</v>
      </c>
    </row>
    <row r="203" spans="1:6" ht="15.75" thickTop="1" x14ac:dyDescent="0.25">
      <c r="A203" s="35"/>
      <c r="B203" s="37"/>
      <c r="C203" s="21"/>
      <c r="D203" s="40"/>
      <c r="E203" s="22"/>
      <c r="F203" s="55"/>
    </row>
    <row r="204" spans="1:6" s="31" customFormat="1" x14ac:dyDescent="0.25">
      <c r="A204" s="48"/>
      <c r="B204" s="49">
        <v>75702</v>
      </c>
      <c r="C204" s="61" t="s">
        <v>87</v>
      </c>
      <c r="D204" s="50">
        <f>SUM(D206)</f>
        <v>320000</v>
      </c>
      <c r="E204" s="62">
        <f>SUM(E206)</f>
        <v>152000.47</v>
      </c>
      <c r="F204" s="56">
        <f>E204/D204*100</f>
        <v>47.500146874999999</v>
      </c>
    </row>
    <row r="205" spans="1:6" x14ac:dyDescent="0.25">
      <c r="A205" s="35"/>
      <c r="B205" s="38"/>
      <c r="C205" s="21" t="s">
        <v>13</v>
      </c>
      <c r="D205" s="40"/>
      <c r="E205" s="22"/>
      <c r="F205" s="55"/>
    </row>
    <row r="206" spans="1:6" x14ac:dyDescent="0.25">
      <c r="A206" s="35"/>
      <c r="B206" s="38"/>
      <c r="C206" s="71" t="s">
        <v>88</v>
      </c>
      <c r="D206" s="40">
        <v>320000</v>
      </c>
      <c r="E206" s="22">
        <v>152000.47</v>
      </c>
      <c r="F206" s="55">
        <f>E206/D206*100</f>
        <v>47.500146874999999</v>
      </c>
    </row>
    <row r="207" spans="1:6" s="21" customFormat="1" ht="15.75" thickBot="1" x14ac:dyDescent="0.3">
      <c r="A207" s="36"/>
      <c r="B207" s="39"/>
      <c r="C207" s="13"/>
      <c r="D207" s="41"/>
      <c r="E207" s="15"/>
      <c r="F207" s="39"/>
    </row>
    <row r="208" spans="1:6" s="21" customFormat="1" ht="15.75" thickTop="1" x14ac:dyDescent="0.25">
      <c r="A208" s="35"/>
      <c r="D208" s="42"/>
      <c r="E208" s="22"/>
      <c r="F208" s="37"/>
    </row>
    <row r="209" spans="1:6" s="31" customFormat="1" ht="15.75" thickBot="1" x14ac:dyDescent="0.3">
      <c r="A209" s="48">
        <v>758</v>
      </c>
      <c r="B209" s="51"/>
      <c r="C209" s="51" t="s">
        <v>31</v>
      </c>
      <c r="D209" s="53">
        <f>SUM(D211)</f>
        <v>225000</v>
      </c>
      <c r="E209" s="54">
        <f>SUM(E211)</f>
        <v>0</v>
      </c>
      <c r="F209" s="57">
        <f>E209/D209*100</f>
        <v>0</v>
      </c>
    </row>
    <row r="210" spans="1:6" ht="15.75" thickTop="1" x14ac:dyDescent="0.25">
      <c r="A210" s="35"/>
      <c r="B210" s="38"/>
      <c r="D210" s="40"/>
      <c r="E210" s="14"/>
      <c r="F210" s="38"/>
    </row>
    <row r="211" spans="1:6" s="31" customFormat="1" x14ac:dyDescent="0.25">
      <c r="A211" s="48"/>
      <c r="B211" s="49">
        <v>75818</v>
      </c>
      <c r="C211" s="31" t="s">
        <v>89</v>
      </c>
      <c r="D211" s="50">
        <f>SUM(D212:D213)</f>
        <v>225000</v>
      </c>
      <c r="E211" s="32">
        <f>SUM(E213:E214)</f>
        <v>0</v>
      </c>
      <c r="F211" s="56">
        <f>E211/D211*100</f>
        <v>0</v>
      </c>
    </row>
    <row r="212" spans="1:6" x14ac:dyDescent="0.25">
      <c r="A212" s="35"/>
      <c r="B212" s="38"/>
      <c r="C212" t="s">
        <v>13</v>
      </c>
      <c r="D212" s="40"/>
      <c r="E212" s="14"/>
      <c r="F212" s="38"/>
    </row>
    <row r="213" spans="1:6" x14ac:dyDescent="0.25">
      <c r="A213" s="35"/>
      <c r="B213" s="38"/>
      <c r="C213" t="s">
        <v>90</v>
      </c>
      <c r="D213" s="40">
        <v>225000</v>
      </c>
      <c r="E213" s="14">
        <v>0</v>
      </c>
      <c r="F213" s="55">
        <f>E213/D213*100</f>
        <v>0</v>
      </c>
    </row>
    <row r="214" spans="1:6" ht="15.75" thickBot="1" x14ac:dyDescent="0.3">
      <c r="A214" s="36"/>
      <c r="B214" s="39"/>
      <c r="C214" s="13"/>
      <c r="D214" s="41"/>
      <c r="E214" s="15"/>
      <c r="F214" s="39"/>
    </row>
    <row r="215" spans="1:6" ht="15.75" thickTop="1" x14ac:dyDescent="0.25">
      <c r="A215" s="35"/>
      <c r="D215" s="40"/>
      <c r="E215" s="14"/>
      <c r="F215" s="38"/>
    </row>
    <row r="216" spans="1:6" s="31" customFormat="1" ht="15.75" thickBot="1" x14ac:dyDescent="0.3">
      <c r="A216" s="48">
        <v>801</v>
      </c>
      <c r="B216" s="51"/>
      <c r="C216" s="51" t="s">
        <v>32</v>
      </c>
      <c r="D216" s="53">
        <f>SUM(D218+D241+D257+D272+D284+D295+D302+D313+D325)</f>
        <v>4503991</v>
      </c>
      <c r="E216" s="53">
        <f>SUM(E218+E241+E257+E272+E284+E295+E302+E313+E325)</f>
        <v>2525573.23</v>
      </c>
      <c r="F216" s="57">
        <f>E216/D216*100</f>
        <v>56.074118043308694</v>
      </c>
    </row>
    <row r="217" spans="1:6" ht="15.75" thickTop="1" x14ac:dyDescent="0.25">
      <c r="A217" s="35"/>
      <c r="B217" s="37"/>
      <c r="D217" s="40"/>
      <c r="E217" s="14"/>
      <c r="F217" s="38"/>
    </row>
    <row r="218" spans="1:6" s="31" customFormat="1" ht="14.25" customHeight="1" x14ac:dyDescent="0.25">
      <c r="A218" s="48"/>
      <c r="B218" s="49">
        <v>80101</v>
      </c>
      <c r="C218" s="31" t="s">
        <v>33</v>
      </c>
      <c r="D218" s="50">
        <f>SUM(D220:D239)</f>
        <v>2297307</v>
      </c>
      <c r="E218" s="32">
        <f>SUM(E220:E239)</f>
        <v>1417304.81</v>
      </c>
      <c r="F218" s="56">
        <f>E218/D218*100</f>
        <v>61.694184103387137</v>
      </c>
    </row>
    <row r="219" spans="1:6" x14ac:dyDescent="0.25">
      <c r="A219" s="35"/>
      <c r="B219" s="38"/>
      <c r="C219" t="s">
        <v>13</v>
      </c>
      <c r="D219" s="40"/>
      <c r="E219" s="14"/>
      <c r="F219" s="38"/>
    </row>
    <row r="220" spans="1:6" x14ac:dyDescent="0.25">
      <c r="A220" s="35"/>
      <c r="B220" s="38"/>
      <c r="C220" s="71" t="s">
        <v>85</v>
      </c>
      <c r="D220" s="40">
        <v>92108</v>
      </c>
      <c r="E220" s="14">
        <v>45145.27</v>
      </c>
      <c r="F220" s="55">
        <f t="shared" ref="F220:F233" si="9">E220/D220*100</f>
        <v>49.013408173014284</v>
      </c>
    </row>
    <row r="221" spans="1:6" x14ac:dyDescent="0.25">
      <c r="A221" s="35"/>
      <c r="B221" s="38"/>
      <c r="C221" t="s">
        <v>119</v>
      </c>
      <c r="D221" s="40">
        <v>10125</v>
      </c>
      <c r="E221" s="22">
        <v>0</v>
      </c>
      <c r="F221" s="55">
        <f>E221/D221*100</f>
        <v>0</v>
      </c>
    </row>
    <row r="222" spans="1:6" x14ac:dyDescent="0.25">
      <c r="A222" s="35"/>
      <c r="B222" s="38"/>
      <c r="C222" t="s">
        <v>66</v>
      </c>
      <c r="D222" s="40">
        <v>1211548</v>
      </c>
      <c r="E222" s="14">
        <v>673396.64</v>
      </c>
      <c r="F222" s="55">
        <f t="shared" si="9"/>
        <v>55.581507294799714</v>
      </c>
    </row>
    <row r="223" spans="1:6" x14ac:dyDescent="0.25">
      <c r="A223" s="35"/>
      <c r="B223" s="38"/>
      <c r="C223" t="s">
        <v>67</v>
      </c>
      <c r="D223" s="40">
        <v>99369</v>
      </c>
      <c r="E223" s="14">
        <v>99369</v>
      </c>
      <c r="F223" s="55">
        <f t="shared" si="9"/>
        <v>100</v>
      </c>
    </row>
    <row r="224" spans="1:6" x14ac:dyDescent="0.25">
      <c r="A224" s="35"/>
      <c r="B224" s="38"/>
      <c r="C224" t="s">
        <v>68</v>
      </c>
      <c r="D224" s="40">
        <v>244836</v>
      </c>
      <c r="E224" s="14">
        <v>134207.63</v>
      </c>
      <c r="F224" s="55">
        <f t="shared" si="9"/>
        <v>54.815317191916222</v>
      </c>
    </row>
    <row r="225" spans="1:6" x14ac:dyDescent="0.25">
      <c r="A225" s="35"/>
      <c r="B225" s="38"/>
      <c r="C225" t="s">
        <v>69</v>
      </c>
      <c r="D225" s="40">
        <v>29187</v>
      </c>
      <c r="E225" s="14">
        <v>14122.29</v>
      </c>
      <c r="F225" s="55">
        <f t="shared" si="9"/>
        <v>48.385548360571491</v>
      </c>
    </row>
    <row r="226" spans="1:6" x14ac:dyDescent="0.25">
      <c r="A226" s="35"/>
      <c r="B226" s="38"/>
      <c r="C226" t="s">
        <v>62</v>
      </c>
      <c r="D226" s="40">
        <v>10000</v>
      </c>
      <c r="E226" s="14">
        <v>626.62</v>
      </c>
      <c r="F226" s="55">
        <f t="shared" si="9"/>
        <v>6.2661999999999995</v>
      </c>
    </row>
    <row r="227" spans="1:6" x14ac:dyDescent="0.25">
      <c r="A227" s="35"/>
      <c r="B227" s="38"/>
      <c r="C227" t="s">
        <v>58</v>
      </c>
      <c r="D227" s="40">
        <v>47000</v>
      </c>
      <c r="E227" s="14">
        <v>34439.67</v>
      </c>
      <c r="F227" s="55">
        <f t="shared" si="9"/>
        <v>73.275893617021268</v>
      </c>
    </row>
    <row r="228" spans="1:6" x14ac:dyDescent="0.25">
      <c r="A228" s="35"/>
      <c r="B228" s="38"/>
      <c r="C228" t="s">
        <v>91</v>
      </c>
      <c r="D228" s="40">
        <v>7000</v>
      </c>
      <c r="E228" s="14">
        <v>5404.71</v>
      </c>
      <c r="F228" s="55">
        <f t="shared" si="9"/>
        <v>77.210142857142856</v>
      </c>
    </row>
    <row r="229" spans="1:6" x14ac:dyDescent="0.25">
      <c r="A229" s="35"/>
      <c r="B229" s="38"/>
      <c r="C229" t="s">
        <v>76</v>
      </c>
      <c r="D229" s="40">
        <v>287000</v>
      </c>
      <c r="E229" s="14">
        <v>184643.20000000001</v>
      </c>
      <c r="F229" s="55">
        <f t="shared" si="9"/>
        <v>64.335609756097568</v>
      </c>
    </row>
    <row r="230" spans="1:6" x14ac:dyDescent="0.25">
      <c r="A230" s="35"/>
      <c r="B230" s="38"/>
      <c r="C230" t="s">
        <v>77</v>
      </c>
      <c r="D230" s="40">
        <v>19900</v>
      </c>
      <c r="E230" s="14">
        <v>13754.31</v>
      </c>
      <c r="F230" s="55">
        <f t="shared" si="9"/>
        <v>69.117135678391961</v>
      </c>
    </row>
    <row r="231" spans="1:6" x14ac:dyDescent="0.25">
      <c r="A231" s="35"/>
      <c r="B231" s="38"/>
      <c r="C231" t="s">
        <v>78</v>
      </c>
      <c r="D231" s="40">
        <v>5000</v>
      </c>
      <c r="E231" s="14">
        <v>1374</v>
      </c>
      <c r="F231" s="38">
        <f t="shared" si="9"/>
        <v>27.48</v>
      </c>
    </row>
    <row r="232" spans="1:6" x14ac:dyDescent="0.25">
      <c r="A232" s="35"/>
      <c r="B232" s="38"/>
      <c r="C232" t="s">
        <v>57</v>
      </c>
      <c r="D232" s="40">
        <v>90000</v>
      </c>
      <c r="E232" s="14">
        <v>87404.24</v>
      </c>
      <c r="F232" s="55">
        <f t="shared" si="9"/>
        <v>97.115822222222221</v>
      </c>
    </row>
    <row r="233" spans="1:6" x14ac:dyDescent="0.25">
      <c r="A233" s="35"/>
      <c r="B233" s="38"/>
      <c r="C233" t="s">
        <v>79</v>
      </c>
      <c r="D233" s="40">
        <v>12000</v>
      </c>
      <c r="E233" s="14">
        <v>5411.59</v>
      </c>
      <c r="F233" s="38">
        <f t="shared" si="9"/>
        <v>45.096583333333335</v>
      </c>
    </row>
    <row r="234" spans="1:6" x14ac:dyDescent="0.25">
      <c r="A234" s="35"/>
      <c r="B234" s="38"/>
      <c r="C234" t="s">
        <v>81</v>
      </c>
      <c r="D234" s="40"/>
      <c r="E234" s="14"/>
      <c r="F234" s="38"/>
    </row>
    <row r="235" spans="1:6" x14ac:dyDescent="0.25">
      <c r="A235" s="35"/>
      <c r="B235" s="38"/>
      <c r="C235" t="s">
        <v>70</v>
      </c>
      <c r="D235" s="40">
        <v>5000</v>
      </c>
      <c r="E235" s="14">
        <v>1571.64</v>
      </c>
      <c r="F235" s="55">
        <f>E235/D235*100</f>
        <v>31.4328</v>
      </c>
    </row>
    <row r="236" spans="1:6" x14ac:dyDescent="0.25">
      <c r="A236" s="35"/>
      <c r="B236" s="38"/>
      <c r="C236" t="s">
        <v>84</v>
      </c>
      <c r="D236" s="40">
        <v>10000</v>
      </c>
      <c r="E236" s="14">
        <v>200</v>
      </c>
      <c r="F236" s="55">
        <f>E236/D236*100</f>
        <v>2</v>
      </c>
    </row>
    <row r="237" spans="1:6" x14ac:dyDescent="0.25">
      <c r="A237" s="35"/>
      <c r="B237" s="38"/>
      <c r="C237" t="s">
        <v>71</v>
      </c>
      <c r="D237" s="40">
        <v>110234</v>
      </c>
      <c r="E237" s="14">
        <v>110234</v>
      </c>
      <c r="F237" s="55">
        <f>E237/D237*100</f>
        <v>100</v>
      </c>
    </row>
    <row r="238" spans="1:6" x14ac:dyDescent="0.25">
      <c r="A238" s="35"/>
      <c r="B238" s="38"/>
      <c r="C238" t="s">
        <v>92</v>
      </c>
      <c r="D238" s="40">
        <v>7000</v>
      </c>
      <c r="E238" s="14">
        <v>6000</v>
      </c>
      <c r="F238" s="55">
        <f>E238/D238*100</f>
        <v>85.714285714285708</v>
      </c>
    </row>
    <row r="239" spans="1:6" x14ac:dyDescent="0.25">
      <c r="A239" s="35"/>
      <c r="B239" s="44"/>
      <c r="C239" s="19"/>
      <c r="D239" s="45"/>
      <c r="E239" s="20"/>
      <c r="F239" s="44"/>
    </row>
    <row r="240" spans="1:6" x14ac:dyDescent="0.25">
      <c r="A240" s="35"/>
      <c r="B240" s="38"/>
      <c r="D240" s="40"/>
      <c r="E240" s="14"/>
      <c r="F240" s="38"/>
    </row>
    <row r="241" spans="1:6" s="31" customFormat="1" x14ac:dyDescent="0.25">
      <c r="A241" s="48"/>
      <c r="B241" s="49">
        <v>80103</v>
      </c>
      <c r="C241" s="31" t="s">
        <v>34</v>
      </c>
      <c r="D241" s="50">
        <f>SUM(D243:D255)</f>
        <v>122886</v>
      </c>
      <c r="E241" s="32">
        <f>SUM(E243:E255)</f>
        <v>73955.73</v>
      </c>
      <c r="F241" s="56">
        <f>E241/D241*100</f>
        <v>60.182388555246327</v>
      </c>
    </row>
    <row r="242" spans="1:6" x14ac:dyDescent="0.25">
      <c r="A242" s="35"/>
      <c r="B242" s="38"/>
      <c r="C242" t="s">
        <v>13</v>
      </c>
      <c r="D242" s="40"/>
      <c r="E242" s="14"/>
      <c r="F242" s="38"/>
    </row>
    <row r="243" spans="1:6" x14ac:dyDescent="0.25">
      <c r="A243" s="35"/>
      <c r="B243" s="38"/>
      <c r="C243" s="71" t="s">
        <v>85</v>
      </c>
      <c r="D243" s="40">
        <v>7557</v>
      </c>
      <c r="E243" s="14">
        <v>4845.53</v>
      </c>
      <c r="F243" s="55">
        <f t="shared" ref="F243:F254" si="10">E243/D243*100</f>
        <v>64.119756517136423</v>
      </c>
    </row>
    <row r="244" spans="1:6" x14ac:dyDescent="0.25">
      <c r="A244" s="35"/>
      <c r="B244" s="38"/>
      <c r="C244" t="s">
        <v>66</v>
      </c>
      <c r="D244" s="40">
        <v>69060</v>
      </c>
      <c r="E244" s="14">
        <v>41725.97</v>
      </c>
      <c r="F244" s="55">
        <f t="shared" si="10"/>
        <v>60.419881262670138</v>
      </c>
    </row>
    <row r="245" spans="1:6" x14ac:dyDescent="0.25">
      <c r="A245" s="35"/>
      <c r="B245" s="38"/>
      <c r="C245" t="s">
        <v>67</v>
      </c>
      <c r="D245" s="40">
        <v>6517</v>
      </c>
      <c r="E245" s="14">
        <v>5850.18</v>
      </c>
      <c r="F245" s="55">
        <f t="shared" si="10"/>
        <v>89.767991407089156</v>
      </c>
    </row>
    <row r="246" spans="1:6" x14ac:dyDescent="0.25">
      <c r="A246" s="35"/>
      <c r="B246" s="38"/>
      <c r="C246" t="s">
        <v>68</v>
      </c>
      <c r="D246" s="40">
        <v>14291</v>
      </c>
      <c r="E246" s="14">
        <v>8379.7800000000007</v>
      </c>
      <c r="F246" s="55">
        <f t="shared" si="10"/>
        <v>58.636764397173046</v>
      </c>
    </row>
    <row r="247" spans="1:6" x14ac:dyDescent="0.25">
      <c r="A247" s="35"/>
      <c r="B247" s="38"/>
      <c r="C247" t="s">
        <v>69</v>
      </c>
      <c r="D247" s="40">
        <v>2037</v>
      </c>
      <c r="E247" s="14">
        <v>1194.3800000000001</v>
      </c>
      <c r="F247" s="55">
        <f t="shared" si="10"/>
        <v>58.634266077565059</v>
      </c>
    </row>
    <row r="248" spans="1:6" x14ac:dyDescent="0.25">
      <c r="A248" s="43"/>
      <c r="B248" s="44"/>
      <c r="C248" s="19"/>
      <c r="D248" s="45"/>
      <c r="E248" s="20"/>
      <c r="F248" s="58"/>
    </row>
    <row r="249" spans="1:6" s="21" customFormat="1" x14ac:dyDescent="0.25">
      <c r="D249" s="22"/>
      <c r="E249" s="22"/>
      <c r="F249" s="115"/>
    </row>
    <row r="250" spans="1:6" x14ac:dyDescent="0.25">
      <c r="A250" s="25" t="s">
        <v>0</v>
      </c>
      <c r="B250" s="26" t="s">
        <v>1</v>
      </c>
      <c r="C250" s="27" t="s">
        <v>2</v>
      </c>
      <c r="D250" s="28" t="s">
        <v>3</v>
      </c>
      <c r="E250" s="29" t="s">
        <v>4</v>
      </c>
      <c r="F250" s="26" t="s">
        <v>5</v>
      </c>
    </row>
    <row r="251" spans="1:6" x14ac:dyDescent="0.25">
      <c r="A251" s="35"/>
      <c r="B251" s="38"/>
      <c r="C251" t="s">
        <v>58</v>
      </c>
      <c r="D251" s="40">
        <v>3000</v>
      </c>
      <c r="E251" s="14">
        <v>1203.8800000000001</v>
      </c>
      <c r="F251" s="55">
        <f t="shared" si="10"/>
        <v>40.129333333333342</v>
      </c>
    </row>
    <row r="252" spans="1:6" x14ac:dyDescent="0.25">
      <c r="A252" s="35"/>
      <c r="B252" s="38"/>
      <c r="C252" t="s">
        <v>76</v>
      </c>
      <c r="D252" s="40">
        <v>9664</v>
      </c>
      <c r="E252" s="14">
        <v>2916.01</v>
      </c>
      <c r="F252" s="55">
        <f t="shared" si="10"/>
        <v>30.173944536423843</v>
      </c>
    </row>
    <row r="253" spans="1:6" x14ac:dyDescent="0.25">
      <c r="A253" s="38"/>
      <c r="B253" s="75"/>
      <c r="C253" t="s">
        <v>57</v>
      </c>
      <c r="D253" s="40">
        <v>5000</v>
      </c>
      <c r="E253" s="14">
        <v>2080</v>
      </c>
      <c r="F253" s="55">
        <f t="shared" si="10"/>
        <v>41.6</v>
      </c>
    </row>
    <row r="254" spans="1:6" x14ac:dyDescent="0.25">
      <c r="A254" s="38"/>
      <c r="B254" s="75"/>
      <c r="C254" t="s">
        <v>71</v>
      </c>
      <c r="D254" s="40">
        <v>5760</v>
      </c>
      <c r="E254" s="14">
        <v>5760</v>
      </c>
      <c r="F254" s="55">
        <f t="shared" si="10"/>
        <v>100</v>
      </c>
    </row>
    <row r="255" spans="1:6" x14ac:dyDescent="0.25">
      <c r="A255" s="38"/>
      <c r="B255" s="104"/>
      <c r="C255" s="19"/>
      <c r="D255" s="45"/>
      <c r="E255" s="20"/>
      <c r="F255" s="58"/>
    </row>
    <row r="256" spans="1:6" x14ac:dyDescent="0.25">
      <c r="A256" s="35"/>
      <c r="B256" s="47"/>
      <c r="D256" s="46"/>
      <c r="E256" s="14"/>
      <c r="F256" s="47"/>
    </row>
    <row r="257" spans="1:6" s="31" customFormat="1" x14ac:dyDescent="0.25">
      <c r="A257" s="48"/>
      <c r="B257" s="49">
        <v>80104</v>
      </c>
      <c r="C257" s="31" t="s">
        <v>35</v>
      </c>
      <c r="D257" s="50">
        <f>SUM(D259:D271)</f>
        <v>435934</v>
      </c>
      <c r="E257" s="50">
        <f>SUM(E259:E271)</f>
        <v>274512.24</v>
      </c>
      <c r="F257" s="56">
        <f>E257/D257*100</f>
        <v>62.971055251483023</v>
      </c>
    </row>
    <row r="258" spans="1:6" x14ac:dyDescent="0.25">
      <c r="A258" s="35"/>
      <c r="B258" s="38"/>
      <c r="C258" t="s">
        <v>13</v>
      </c>
      <c r="D258" s="40"/>
      <c r="E258" s="14"/>
      <c r="F258" s="38"/>
    </row>
    <row r="259" spans="1:6" x14ac:dyDescent="0.25">
      <c r="A259" s="35"/>
      <c r="B259" s="38"/>
      <c r="C259" t="s">
        <v>94</v>
      </c>
      <c r="D259" s="40">
        <v>3795</v>
      </c>
      <c r="E259" s="14">
        <v>2295.84</v>
      </c>
      <c r="F259" s="55">
        <f>E259/D259*100</f>
        <v>60.496442687747042</v>
      </c>
    </row>
    <row r="260" spans="1:6" x14ac:dyDescent="0.25">
      <c r="A260" s="35"/>
      <c r="B260" s="38"/>
      <c r="C260" t="s">
        <v>93</v>
      </c>
      <c r="D260" s="40"/>
      <c r="E260" s="14"/>
      <c r="F260" s="38"/>
    </row>
    <row r="261" spans="1:6" x14ac:dyDescent="0.25">
      <c r="A261" s="35"/>
      <c r="B261" s="38"/>
      <c r="C261" s="71" t="s">
        <v>85</v>
      </c>
      <c r="D261" s="40">
        <v>18320</v>
      </c>
      <c r="E261" s="14">
        <v>10172.11</v>
      </c>
      <c r="F261" s="55">
        <f t="shared" ref="F261:F270" si="11">E261/D261*100</f>
        <v>55.524617903930128</v>
      </c>
    </row>
    <row r="262" spans="1:6" x14ac:dyDescent="0.25">
      <c r="A262" s="35"/>
      <c r="B262" s="38"/>
      <c r="C262" t="s">
        <v>66</v>
      </c>
      <c r="D262" s="40">
        <v>247869</v>
      </c>
      <c r="E262" s="14">
        <v>146541.84</v>
      </c>
      <c r="F262" s="55">
        <f t="shared" si="11"/>
        <v>59.120680682134505</v>
      </c>
    </row>
    <row r="263" spans="1:6" x14ac:dyDescent="0.25">
      <c r="A263" s="35"/>
      <c r="B263" s="38"/>
      <c r="C263" t="s">
        <v>67</v>
      </c>
      <c r="D263" s="40">
        <v>24488</v>
      </c>
      <c r="E263" s="14">
        <v>24488</v>
      </c>
      <c r="F263" s="55">
        <f t="shared" si="11"/>
        <v>100</v>
      </c>
    </row>
    <row r="264" spans="1:6" x14ac:dyDescent="0.25">
      <c r="A264" s="35"/>
      <c r="B264" s="38"/>
      <c r="C264" t="s">
        <v>68</v>
      </c>
      <c r="D264" s="40">
        <v>54732</v>
      </c>
      <c r="E264" s="14">
        <v>30529.99</v>
      </c>
      <c r="F264" s="55">
        <f t="shared" si="11"/>
        <v>55.780877731491643</v>
      </c>
    </row>
    <row r="265" spans="1:6" x14ac:dyDescent="0.25">
      <c r="A265" s="35"/>
      <c r="B265" s="38"/>
      <c r="C265" t="s">
        <v>69</v>
      </c>
      <c r="D265" s="40">
        <v>7306</v>
      </c>
      <c r="E265" s="14">
        <v>4344.8599999999997</v>
      </c>
      <c r="F265" s="55">
        <f t="shared" si="11"/>
        <v>59.469750889679709</v>
      </c>
    </row>
    <row r="266" spans="1:6" x14ac:dyDescent="0.25">
      <c r="A266" s="35"/>
      <c r="B266" s="38"/>
      <c r="C266" t="s">
        <v>58</v>
      </c>
      <c r="D266" s="40">
        <v>13000</v>
      </c>
      <c r="E266" s="14">
        <v>4499.62</v>
      </c>
      <c r="F266" s="55">
        <f t="shared" si="11"/>
        <v>34.612461538461538</v>
      </c>
    </row>
    <row r="267" spans="1:6" x14ac:dyDescent="0.25">
      <c r="A267" s="35"/>
      <c r="B267" s="38"/>
      <c r="C267" t="s">
        <v>76</v>
      </c>
      <c r="D267" s="40">
        <v>29045</v>
      </c>
      <c r="E267" s="14">
        <v>22972.93</v>
      </c>
      <c r="F267" s="55">
        <f t="shared" si="11"/>
        <v>79.094267515923562</v>
      </c>
    </row>
    <row r="268" spans="1:6" x14ac:dyDescent="0.25">
      <c r="A268" s="35"/>
      <c r="B268" s="38"/>
      <c r="C268" t="s">
        <v>77</v>
      </c>
      <c r="D268" s="40">
        <v>3000</v>
      </c>
      <c r="E268" s="14">
        <v>0</v>
      </c>
      <c r="F268" s="38">
        <f t="shared" si="11"/>
        <v>0</v>
      </c>
    </row>
    <row r="269" spans="1:6" x14ac:dyDescent="0.25">
      <c r="A269" s="35"/>
      <c r="B269" s="38"/>
      <c r="C269" t="s">
        <v>57</v>
      </c>
      <c r="D269" s="40">
        <v>13500</v>
      </c>
      <c r="E269" s="14">
        <v>7788.05</v>
      </c>
      <c r="F269" s="55">
        <f t="shared" si="11"/>
        <v>57.689259259259259</v>
      </c>
    </row>
    <row r="270" spans="1:6" x14ac:dyDescent="0.25">
      <c r="A270" s="35"/>
      <c r="B270" s="38"/>
      <c r="C270" t="s">
        <v>71</v>
      </c>
      <c r="D270" s="40">
        <v>20879</v>
      </c>
      <c r="E270" s="14">
        <v>20879</v>
      </c>
      <c r="F270" s="55">
        <f t="shared" si="11"/>
        <v>100</v>
      </c>
    </row>
    <row r="271" spans="1:6" x14ac:dyDescent="0.25">
      <c r="A271" s="35"/>
      <c r="B271" s="44"/>
      <c r="C271" s="19"/>
      <c r="D271" s="45"/>
      <c r="E271" s="20"/>
      <c r="F271" s="58"/>
    </row>
    <row r="272" spans="1:6" s="31" customFormat="1" x14ac:dyDescent="0.25">
      <c r="A272" s="48"/>
      <c r="B272" s="49">
        <v>80110</v>
      </c>
      <c r="C272" s="31" t="s">
        <v>95</v>
      </c>
      <c r="D272" s="50">
        <f>SUM(D274:D282)</f>
        <v>877072</v>
      </c>
      <c r="E272" s="50">
        <f>SUM(E274:E282)</f>
        <v>492784.51999999996</v>
      </c>
      <c r="F272" s="56">
        <f>E272/D272*100</f>
        <v>56.185184340624247</v>
      </c>
    </row>
    <row r="273" spans="1:6" x14ac:dyDescent="0.25">
      <c r="A273" s="35"/>
      <c r="B273" s="38"/>
      <c r="C273" t="s">
        <v>13</v>
      </c>
      <c r="D273" s="40"/>
      <c r="E273" s="14"/>
      <c r="F273" s="55"/>
    </row>
    <row r="274" spans="1:6" x14ac:dyDescent="0.25">
      <c r="A274" s="35"/>
      <c r="B274" s="38"/>
      <c r="C274" s="71" t="s">
        <v>85</v>
      </c>
      <c r="D274" s="40">
        <v>56272</v>
      </c>
      <c r="E274" s="14">
        <v>29030.240000000002</v>
      </c>
      <c r="F274" s="55">
        <f t="shared" ref="F274:F281" si="12">E274/D274*100</f>
        <v>51.589138470287175</v>
      </c>
    </row>
    <row r="275" spans="1:6" x14ac:dyDescent="0.25">
      <c r="A275" s="35"/>
      <c r="B275" s="38"/>
      <c r="C275" t="s">
        <v>119</v>
      </c>
      <c r="D275" s="40">
        <v>5080</v>
      </c>
      <c r="E275" s="22">
        <v>0</v>
      </c>
      <c r="F275" s="55">
        <f>E275/D275*100</f>
        <v>0</v>
      </c>
    </row>
    <row r="276" spans="1:6" x14ac:dyDescent="0.25">
      <c r="A276" s="35"/>
      <c r="B276" s="38"/>
      <c r="C276" t="s">
        <v>66</v>
      </c>
      <c r="D276" s="40">
        <v>573972</v>
      </c>
      <c r="E276" s="14">
        <v>304093.87</v>
      </c>
      <c r="F276" s="55">
        <f t="shared" si="12"/>
        <v>52.980610552431131</v>
      </c>
    </row>
    <row r="277" spans="1:6" x14ac:dyDescent="0.25">
      <c r="A277" s="35"/>
      <c r="B277" s="38"/>
      <c r="C277" t="s">
        <v>67</v>
      </c>
      <c r="D277" s="40">
        <v>46105</v>
      </c>
      <c r="E277" s="14">
        <v>45901.11</v>
      </c>
      <c r="F277" s="55">
        <f t="shared" si="12"/>
        <v>99.557770306908139</v>
      </c>
    </row>
    <row r="278" spans="1:6" x14ac:dyDescent="0.25">
      <c r="A278" s="35"/>
      <c r="B278" s="38"/>
      <c r="C278" t="s">
        <v>68</v>
      </c>
      <c r="D278" s="40">
        <v>118138</v>
      </c>
      <c r="E278" s="14">
        <v>62415.48</v>
      </c>
      <c r="F278" s="55">
        <f t="shared" si="12"/>
        <v>52.832687196329722</v>
      </c>
    </row>
    <row r="279" spans="1:6" x14ac:dyDescent="0.25">
      <c r="A279" s="35"/>
      <c r="B279" s="38"/>
      <c r="C279" t="s">
        <v>69</v>
      </c>
      <c r="D279" s="40">
        <v>17505</v>
      </c>
      <c r="E279" s="14">
        <v>7543.78</v>
      </c>
      <c r="F279" s="55">
        <f t="shared" si="12"/>
        <v>43.095001428163386</v>
      </c>
    </row>
    <row r="280" spans="1:6" x14ac:dyDescent="0.25">
      <c r="A280" s="35"/>
      <c r="B280" s="38"/>
      <c r="C280" t="s">
        <v>76</v>
      </c>
      <c r="D280" s="40">
        <v>27000</v>
      </c>
      <c r="E280" s="14">
        <v>10800.04</v>
      </c>
      <c r="F280" s="55">
        <f t="shared" si="12"/>
        <v>40.000148148148149</v>
      </c>
    </row>
    <row r="281" spans="1:6" x14ac:dyDescent="0.25">
      <c r="A281" s="35"/>
      <c r="B281" s="38"/>
      <c r="C281" t="s">
        <v>71</v>
      </c>
      <c r="D281" s="40">
        <v>33000</v>
      </c>
      <c r="E281" s="14">
        <v>33000</v>
      </c>
      <c r="F281" s="55">
        <f t="shared" si="12"/>
        <v>100</v>
      </c>
    </row>
    <row r="282" spans="1:6" x14ac:dyDescent="0.25">
      <c r="A282" s="35"/>
      <c r="B282" s="44"/>
      <c r="C282" s="19"/>
      <c r="D282" s="45"/>
      <c r="E282" s="20"/>
      <c r="F282" s="58"/>
    </row>
    <row r="283" spans="1:6" x14ac:dyDescent="0.25">
      <c r="A283" s="35"/>
      <c r="B283" s="38"/>
      <c r="D283" s="40"/>
      <c r="E283" s="14"/>
      <c r="F283" s="55"/>
    </row>
    <row r="284" spans="1:6" s="31" customFormat="1" x14ac:dyDescent="0.25">
      <c r="A284" s="48"/>
      <c r="B284" s="49">
        <v>80120</v>
      </c>
      <c r="C284" s="31" t="s">
        <v>96</v>
      </c>
      <c r="D284" s="50">
        <f>SUM(D286:D293)</f>
        <v>330316</v>
      </c>
      <c r="E284" s="50">
        <f>SUM(E286:E293)</f>
        <v>193841.55</v>
      </c>
      <c r="F284" s="56">
        <f>E284/D284*100</f>
        <v>58.683669577011102</v>
      </c>
    </row>
    <row r="285" spans="1:6" x14ac:dyDescent="0.25">
      <c r="A285" s="35"/>
      <c r="B285" s="38"/>
      <c r="C285" t="s">
        <v>13</v>
      </c>
      <c r="D285" s="40"/>
      <c r="E285" s="14"/>
      <c r="F285" s="55"/>
    </row>
    <row r="286" spans="1:6" x14ac:dyDescent="0.25">
      <c r="A286" s="35"/>
      <c r="B286" s="38"/>
      <c r="C286" s="71" t="s">
        <v>85</v>
      </c>
      <c r="D286" s="40">
        <v>10995</v>
      </c>
      <c r="E286" s="14">
        <v>5532.03</v>
      </c>
      <c r="F286" s="55">
        <f t="shared" ref="F286:F292" si="13">E286/D286*100</f>
        <v>50.314051841746242</v>
      </c>
    </row>
    <row r="287" spans="1:6" x14ac:dyDescent="0.25">
      <c r="A287" s="35"/>
      <c r="B287" s="38"/>
      <c r="C287" t="s">
        <v>66</v>
      </c>
      <c r="D287" s="40">
        <v>216670</v>
      </c>
      <c r="E287" s="14">
        <v>129455.34</v>
      </c>
      <c r="F287" s="55">
        <f t="shared" si="13"/>
        <v>59.747699266165135</v>
      </c>
    </row>
    <row r="288" spans="1:6" x14ac:dyDescent="0.25">
      <c r="A288" s="35"/>
      <c r="B288" s="38"/>
      <c r="C288" t="s">
        <v>67</v>
      </c>
      <c r="D288" s="40">
        <v>18932</v>
      </c>
      <c r="E288" s="14">
        <v>18932</v>
      </c>
      <c r="F288" s="55">
        <f t="shared" si="13"/>
        <v>100</v>
      </c>
    </row>
    <row r="289" spans="1:6" x14ac:dyDescent="0.25">
      <c r="A289" s="35"/>
      <c r="B289" s="38"/>
      <c r="C289" t="s">
        <v>68</v>
      </c>
      <c r="D289" s="40">
        <v>43605</v>
      </c>
      <c r="E289" s="14">
        <v>24705.15</v>
      </c>
      <c r="F289" s="55">
        <f t="shared" si="13"/>
        <v>56.656690746474034</v>
      </c>
    </row>
    <row r="290" spans="1:6" x14ac:dyDescent="0.25">
      <c r="A290" s="35"/>
      <c r="B290" s="38"/>
      <c r="C290" t="s">
        <v>69</v>
      </c>
      <c r="D290" s="40">
        <v>6238</v>
      </c>
      <c r="E290" s="14">
        <v>3310.06</v>
      </c>
      <c r="F290" s="55">
        <f t="shared" si="13"/>
        <v>53.06284065405579</v>
      </c>
    </row>
    <row r="291" spans="1:6" x14ac:dyDescent="0.25">
      <c r="A291" s="35"/>
      <c r="B291" s="38"/>
      <c r="C291" t="s">
        <v>76</v>
      </c>
      <c r="D291" s="40">
        <v>24805</v>
      </c>
      <c r="E291" s="14">
        <v>2835.97</v>
      </c>
      <c r="F291" s="55">
        <f t="shared" si="13"/>
        <v>11.433057851239669</v>
      </c>
    </row>
    <row r="292" spans="1:6" x14ac:dyDescent="0.25">
      <c r="A292" s="35"/>
      <c r="B292" s="38"/>
      <c r="C292" t="s">
        <v>71</v>
      </c>
      <c r="D292" s="40">
        <v>9071</v>
      </c>
      <c r="E292" s="22">
        <v>9071</v>
      </c>
      <c r="F292" s="55">
        <f t="shared" si="13"/>
        <v>100</v>
      </c>
    </row>
    <row r="293" spans="1:6" x14ac:dyDescent="0.25">
      <c r="A293" s="35"/>
      <c r="B293" s="44"/>
      <c r="C293" s="19"/>
      <c r="D293" s="45"/>
      <c r="E293" s="20"/>
      <c r="F293" s="58"/>
    </row>
    <row r="294" spans="1:6" x14ac:dyDescent="0.25">
      <c r="A294" s="35"/>
      <c r="B294" s="38"/>
      <c r="D294" s="40"/>
      <c r="E294" s="22"/>
      <c r="F294" s="55"/>
    </row>
    <row r="295" spans="1:6" s="31" customFormat="1" x14ac:dyDescent="0.25">
      <c r="A295" s="48"/>
      <c r="B295" s="49">
        <v>80146</v>
      </c>
      <c r="C295" s="31" t="s">
        <v>97</v>
      </c>
      <c r="D295" s="50">
        <f>SUM(D297)</f>
        <v>10000</v>
      </c>
      <c r="E295" s="62">
        <f>SUM(E297)</f>
        <v>3930</v>
      </c>
      <c r="F295" s="55">
        <f>E295/D295*100</f>
        <v>39.300000000000004</v>
      </c>
    </row>
    <row r="296" spans="1:6" x14ac:dyDescent="0.25">
      <c r="A296" s="35"/>
      <c r="B296" s="38"/>
      <c r="C296" t="s">
        <v>13</v>
      </c>
      <c r="D296" s="40"/>
      <c r="E296" s="22"/>
      <c r="F296" s="55"/>
    </row>
    <row r="297" spans="1:6" x14ac:dyDescent="0.25">
      <c r="A297" s="35"/>
      <c r="B297" s="38"/>
      <c r="C297" t="s">
        <v>57</v>
      </c>
      <c r="D297" s="40">
        <v>10000</v>
      </c>
      <c r="E297" s="22">
        <v>3930</v>
      </c>
      <c r="F297" s="55">
        <f>E297/D297*100</f>
        <v>39.300000000000004</v>
      </c>
    </row>
    <row r="298" spans="1:6" x14ac:dyDescent="0.25">
      <c r="A298" s="43"/>
      <c r="B298" s="44"/>
      <c r="C298" s="19"/>
      <c r="D298" s="45"/>
      <c r="E298" s="20"/>
      <c r="F298" s="58"/>
    </row>
    <row r="299" spans="1:6" s="21" customFormat="1" x14ac:dyDescent="0.25">
      <c r="D299" s="22"/>
      <c r="E299" s="22"/>
      <c r="F299" s="115"/>
    </row>
    <row r="300" spans="1:6" s="30" customFormat="1" x14ac:dyDescent="0.25">
      <c r="A300" s="25" t="s">
        <v>0</v>
      </c>
      <c r="B300" s="26" t="s">
        <v>1</v>
      </c>
      <c r="C300" s="27" t="s">
        <v>2</v>
      </c>
      <c r="D300" s="28" t="s">
        <v>3</v>
      </c>
      <c r="E300" s="29" t="s">
        <v>4</v>
      </c>
      <c r="F300" s="26" t="s">
        <v>5</v>
      </c>
    </row>
    <row r="301" spans="1:6" x14ac:dyDescent="0.25">
      <c r="A301" s="35"/>
      <c r="B301" s="38"/>
      <c r="D301" s="40"/>
      <c r="E301" s="22"/>
      <c r="F301" s="55"/>
    </row>
    <row r="302" spans="1:6" s="31" customFormat="1" x14ac:dyDescent="0.25">
      <c r="A302" s="48"/>
      <c r="B302" s="49">
        <v>80149</v>
      </c>
      <c r="C302" s="31" t="s">
        <v>149</v>
      </c>
      <c r="D302" s="50">
        <f>SUM(D306:D310)</f>
        <v>103980</v>
      </c>
      <c r="E302" s="62">
        <f>SUM(E306:E310)</f>
        <v>6420.1</v>
      </c>
      <c r="F302" s="56">
        <f>E302/D302*100</f>
        <v>6.1743604539334491</v>
      </c>
    </row>
    <row r="303" spans="1:6" s="31" customFormat="1" x14ac:dyDescent="0.25">
      <c r="A303" s="48"/>
      <c r="B303" s="49"/>
      <c r="C303" s="31" t="s">
        <v>150</v>
      </c>
      <c r="D303" s="50"/>
      <c r="E303" s="62"/>
      <c r="F303" s="56"/>
    </row>
    <row r="304" spans="1:6" s="31" customFormat="1" x14ac:dyDescent="0.25">
      <c r="A304" s="48"/>
      <c r="B304" s="49"/>
      <c r="C304" s="31" t="s">
        <v>151</v>
      </c>
      <c r="D304" s="50"/>
      <c r="E304" s="62"/>
      <c r="F304" s="56"/>
    </row>
    <row r="305" spans="1:6" s="68" customFormat="1" x14ac:dyDescent="0.25">
      <c r="A305" s="63"/>
      <c r="B305" s="69"/>
      <c r="C305" s="68" t="s">
        <v>13</v>
      </c>
      <c r="D305" s="65"/>
      <c r="E305" s="66"/>
      <c r="F305" s="67"/>
    </row>
    <row r="306" spans="1:6" x14ac:dyDescent="0.25">
      <c r="A306" s="35"/>
      <c r="B306" s="38"/>
      <c r="C306" s="71" t="s">
        <v>152</v>
      </c>
      <c r="D306" s="40">
        <v>1680</v>
      </c>
      <c r="E306" s="14">
        <v>612.54999999999995</v>
      </c>
      <c r="F306" s="55">
        <f t="shared" ref="F306:F310" si="14">E306/D306*100</f>
        <v>36.461309523809518</v>
      </c>
    </row>
    <row r="307" spans="1:6" x14ac:dyDescent="0.25">
      <c r="A307" s="35"/>
      <c r="B307" s="38"/>
      <c r="C307" t="s">
        <v>66</v>
      </c>
      <c r="D307" s="40">
        <v>85854</v>
      </c>
      <c r="E307" s="14">
        <v>4753.63</v>
      </c>
      <c r="F307" s="55">
        <f t="shared" si="14"/>
        <v>5.5368765578773269</v>
      </c>
    </row>
    <row r="308" spans="1:6" x14ac:dyDescent="0.25">
      <c r="A308" s="35"/>
      <c r="B308" s="38"/>
      <c r="C308" t="s">
        <v>68</v>
      </c>
      <c r="D308" s="40">
        <v>9585</v>
      </c>
      <c r="E308" s="14">
        <v>922.45</v>
      </c>
      <c r="F308" s="55">
        <f t="shared" si="14"/>
        <v>9.6238914971309342</v>
      </c>
    </row>
    <row r="309" spans="1:6" x14ac:dyDescent="0.25">
      <c r="A309" s="35"/>
      <c r="B309" s="38"/>
      <c r="C309" t="s">
        <v>69</v>
      </c>
      <c r="D309" s="40">
        <v>1861</v>
      </c>
      <c r="E309" s="14">
        <v>131.47</v>
      </c>
      <c r="F309" s="55">
        <f t="shared" si="14"/>
        <v>7.0644814615797955</v>
      </c>
    </row>
    <row r="310" spans="1:6" x14ac:dyDescent="0.25">
      <c r="A310" s="35"/>
      <c r="B310" s="38"/>
      <c r="C310" t="s">
        <v>76</v>
      </c>
      <c r="D310" s="40">
        <v>5000</v>
      </c>
      <c r="E310" s="14">
        <v>0</v>
      </c>
      <c r="F310" s="55">
        <f t="shared" si="14"/>
        <v>0</v>
      </c>
    </row>
    <row r="311" spans="1:6" x14ac:dyDescent="0.25">
      <c r="A311" s="35"/>
      <c r="B311" s="44"/>
      <c r="C311" s="19"/>
      <c r="D311" s="45"/>
      <c r="E311" s="20"/>
      <c r="F311" s="58"/>
    </row>
    <row r="312" spans="1:6" x14ac:dyDescent="0.25">
      <c r="A312" s="35"/>
      <c r="B312" s="38"/>
      <c r="D312" s="40"/>
      <c r="E312" s="22"/>
      <c r="F312" s="55"/>
    </row>
    <row r="313" spans="1:6" x14ac:dyDescent="0.25">
      <c r="A313" s="35"/>
      <c r="B313" s="49">
        <v>80150</v>
      </c>
      <c r="C313" s="31" t="s">
        <v>149</v>
      </c>
      <c r="D313" s="50">
        <f>SUM(D317:D322)</f>
        <v>316496</v>
      </c>
      <c r="E313" s="62">
        <f>SUM(E317:E322)</f>
        <v>60759.16</v>
      </c>
      <c r="F313" s="56">
        <f>E313/D313*100</f>
        <v>19.197449572822407</v>
      </c>
    </row>
    <row r="314" spans="1:6" x14ac:dyDescent="0.25">
      <c r="A314" s="35"/>
      <c r="B314" s="38"/>
      <c r="C314" s="31" t="s">
        <v>150</v>
      </c>
      <c r="D314" s="40"/>
      <c r="E314" s="22"/>
      <c r="F314" s="55"/>
    </row>
    <row r="315" spans="1:6" x14ac:dyDescent="0.25">
      <c r="A315" s="35"/>
      <c r="B315" s="38"/>
      <c r="C315" s="31" t="s">
        <v>153</v>
      </c>
      <c r="D315" s="40"/>
      <c r="E315" s="22"/>
      <c r="F315" s="55"/>
    </row>
    <row r="316" spans="1:6" x14ac:dyDescent="0.25">
      <c r="A316" s="35"/>
      <c r="B316" s="38"/>
      <c r="C316" s="68" t="s">
        <v>13</v>
      </c>
      <c r="D316" s="40"/>
      <c r="E316" s="22"/>
      <c r="F316" s="55"/>
    </row>
    <row r="317" spans="1:6" x14ac:dyDescent="0.25">
      <c r="A317" s="35"/>
      <c r="B317" s="38"/>
      <c r="C317" s="71" t="s">
        <v>152</v>
      </c>
      <c r="D317" s="40">
        <v>8374</v>
      </c>
      <c r="E317" s="14">
        <v>3253.19</v>
      </c>
      <c r="F317" s="55">
        <f t="shared" ref="F317" si="15">E317/D317*100</f>
        <v>38.848698352042035</v>
      </c>
    </row>
    <row r="318" spans="1:6" x14ac:dyDescent="0.25">
      <c r="A318" s="35"/>
      <c r="B318" s="38"/>
      <c r="C318" t="s">
        <v>119</v>
      </c>
      <c r="D318" s="40">
        <v>555</v>
      </c>
      <c r="E318" s="22">
        <v>0</v>
      </c>
      <c r="F318" s="55">
        <f>E318/D318*100</f>
        <v>0</v>
      </c>
    </row>
    <row r="319" spans="1:6" x14ac:dyDescent="0.25">
      <c r="A319" s="35"/>
      <c r="B319" s="38"/>
      <c r="C319" t="s">
        <v>66</v>
      </c>
      <c r="D319" s="40">
        <v>258382</v>
      </c>
      <c r="E319" s="14">
        <v>47531.75</v>
      </c>
      <c r="F319" s="55">
        <f t="shared" ref="F319:F322" si="16">E319/D319*100</f>
        <v>18.395921542522313</v>
      </c>
    </row>
    <row r="320" spans="1:6" x14ac:dyDescent="0.25">
      <c r="A320" s="35"/>
      <c r="B320" s="38"/>
      <c r="C320" t="s">
        <v>68</v>
      </c>
      <c r="D320" s="40">
        <v>33656</v>
      </c>
      <c r="E320" s="14">
        <v>8729.9699999999993</v>
      </c>
      <c r="F320" s="55">
        <f t="shared" si="16"/>
        <v>25.938822201093416</v>
      </c>
    </row>
    <row r="321" spans="1:6" x14ac:dyDescent="0.25">
      <c r="A321" s="35"/>
      <c r="B321" s="38"/>
      <c r="C321" t="s">
        <v>69</v>
      </c>
      <c r="D321" s="40">
        <v>5529</v>
      </c>
      <c r="E321" s="14">
        <v>1244.25</v>
      </c>
      <c r="F321" s="55">
        <f t="shared" si="16"/>
        <v>22.504069451980467</v>
      </c>
    </row>
    <row r="322" spans="1:6" x14ac:dyDescent="0.25">
      <c r="A322" s="35"/>
      <c r="B322" s="38"/>
      <c r="C322" t="s">
        <v>76</v>
      </c>
      <c r="D322" s="40">
        <v>10000</v>
      </c>
      <c r="E322" s="14">
        <v>0</v>
      </c>
      <c r="F322" s="55">
        <f t="shared" si="16"/>
        <v>0</v>
      </c>
    </row>
    <row r="323" spans="1:6" x14ac:dyDescent="0.25">
      <c r="A323" s="35"/>
      <c r="B323" s="44"/>
      <c r="C323" s="19"/>
      <c r="D323" s="45"/>
      <c r="E323" s="20"/>
      <c r="F323" s="58"/>
    </row>
    <row r="324" spans="1:6" x14ac:dyDescent="0.25">
      <c r="A324" s="35"/>
      <c r="B324" s="38"/>
      <c r="D324" s="40"/>
      <c r="E324" s="14"/>
      <c r="F324" s="38"/>
    </row>
    <row r="325" spans="1:6" s="31" customFormat="1" x14ac:dyDescent="0.25">
      <c r="A325" s="48"/>
      <c r="B325" s="49">
        <v>80195</v>
      </c>
      <c r="C325" s="31" t="s">
        <v>36</v>
      </c>
      <c r="D325" s="50">
        <f>SUM(D327:D329)</f>
        <v>10000</v>
      </c>
      <c r="E325" s="32">
        <f>SUM(E327:E329)</f>
        <v>2065.12</v>
      </c>
      <c r="F325" s="56">
        <f>E325/D325*100</f>
        <v>20.651199999999999</v>
      </c>
    </row>
    <row r="326" spans="1:6" x14ac:dyDescent="0.25">
      <c r="A326" s="35"/>
      <c r="B326" s="38"/>
      <c r="C326" t="s">
        <v>13</v>
      </c>
      <c r="D326" s="40"/>
      <c r="E326" s="14"/>
      <c r="F326" s="55"/>
    </row>
    <row r="327" spans="1:6" x14ac:dyDescent="0.25">
      <c r="A327" s="35"/>
      <c r="B327" s="38"/>
      <c r="C327" t="s">
        <v>62</v>
      </c>
      <c r="D327" s="40">
        <v>1000</v>
      </c>
      <c r="E327" s="14">
        <v>0</v>
      </c>
      <c r="F327" s="55">
        <f>E327/D327*100</f>
        <v>0</v>
      </c>
    </row>
    <row r="328" spans="1:6" x14ac:dyDescent="0.25">
      <c r="A328" s="35"/>
      <c r="B328" s="38"/>
      <c r="C328" t="s">
        <v>58</v>
      </c>
      <c r="D328" s="40">
        <v>5000</v>
      </c>
      <c r="E328" s="14">
        <v>865.12</v>
      </c>
      <c r="F328" s="55">
        <f>E328/D328*100</f>
        <v>17.302400000000002</v>
      </c>
    </row>
    <row r="329" spans="1:6" x14ac:dyDescent="0.25">
      <c r="A329" s="35"/>
      <c r="B329" s="38"/>
      <c r="C329" s="21" t="s">
        <v>57</v>
      </c>
      <c r="D329" s="40">
        <v>4000</v>
      </c>
      <c r="E329" s="22">
        <v>1200</v>
      </c>
      <c r="F329" s="55">
        <f>E329/D329*100</f>
        <v>30</v>
      </c>
    </row>
    <row r="330" spans="1:6" ht="15.75" thickBot="1" x14ac:dyDescent="0.3">
      <c r="A330" s="39"/>
      <c r="B330" s="13"/>
      <c r="C330" s="39"/>
      <c r="D330" s="15"/>
      <c r="E330" s="41"/>
      <c r="F330" s="73"/>
    </row>
    <row r="331" spans="1:6" s="30" customFormat="1" ht="15.75" thickTop="1" x14ac:dyDescent="0.25">
      <c r="A331" s="89"/>
      <c r="B331" s="76"/>
      <c r="C331" s="76"/>
      <c r="D331" s="83"/>
      <c r="E331" s="77"/>
      <c r="F331" s="86"/>
    </row>
    <row r="332" spans="1:6" s="80" customFormat="1" ht="15.75" thickBot="1" x14ac:dyDescent="0.3">
      <c r="A332" s="88">
        <v>851</v>
      </c>
      <c r="B332" s="81"/>
      <c r="C332" s="82" t="s">
        <v>98</v>
      </c>
      <c r="D332" s="92">
        <f>SUM(D334+D340)</f>
        <v>200000</v>
      </c>
      <c r="E332" s="92">
        <f>SUM(E334+E340)</f>
        <v>89423.82</v>
      </c>
      <c r="F332" s="118">
        <f>E332/D332*100</f>
        <v>44.711910000000003</v>
      </c>
    </row>
    <row r="333" spans="1:6" s="30" customFormat="1" ht="15.75" thickTop="1" x14ac:dyDescent="0.25">
      <c r="A333" s="89"/>
      <c r="B333" s="85"/>
      <c r="C333" s="76"/>
      <c r="D333" s="93"/>
      <c r="E333" s="94"/>
      <c r="F333" s="95"/>
    </row>
    <row r="334" spans="1:6" s="80" customFormat="1" x14ac:dyDescent="0.25">
      <c r="A334" s="88"/>
      <c r="B334" s="87">
        <v>85153</v>
      </c>
      <c r="C334" s="79" t="s">
        <v>99</v>
      </c>
      <c r="D334" s="96">
        <f>SUM(D336:D337)</f>
        <v>10000</v>
      </c>
      <c r="E334" s="97">
        <f>SUM(E336:E337)</f>
        <v>2050</v>
      </c>
      <c r="F334" s="102">
        <f>E334/D334*100</f>
        <v>20.5</v>
      </c>
    </row>
    <row r="335" spans="1:6" s="30" customFormat="1" x14ac:dyDescent="0.25">
      <c r="A335" s="89"/>
      <c r="B335" s="86"/>
      <c r="C335" s="78" t="s">
        <v>13</v>
      </c>
      <c r="D335" s="93"/>
      <c r="E335" s="94"/>
      <c r="F335" s="95"/>
    </row>
    <row r="336" spans="1:6" s="30" customFormat="1" x14ac:dyDescent="0.25">
      <c r="A336" s="89"/>
      <c r="B336" s="86"/>
      <c r="C336" t="s">
        <v>58</v>
      </c>
      <c r="D336" s="93">
        <v>4000</v>
      </c>
      <c r="E336" s="94">
        <v>0</v>
      </c>
      <c r="F336" s="98">
        <f>E336/D336*100</f>
        <v>0</v>
      </c>
    </row>
    <row r="337" spans="1:6" s="30" customFormat="1" x14ac:dyDescent="0.25">
      <c r="A337" s="89"/>
      <c r="B337" s="86"/>
      <c r="C337" s="21" t="s">
        <v>57</v>
      </c>
      <c r="D337" s="93">
        <v>6000</v>
      </c>
      <c r="E337" s="94">
        <v>2050</v>
      </c>
      <c r="F337" s="98">
        <f>E337/D337*100</f>
        <v>34.166666666666664</v>
      </c>
    </row>
    <row r="338" spans="1:6" s="30" customFormat="1" x14ac:dyDescent="0.25">
      <c r="A338" s="89"/>
      <c r="B338" s="11"/>
      <c r="C338" s="19"/>
      <c r="D338" s="99"/>
      <c r="E338" s="100"/>
      <c r="F338" s="101"/>
    </row>
    <row r="339" spans="1:6" s="30" customFormat="1" x14ac:dyDescent="0.25">
      <c r="A339" s="89"/>
      <c r="B339" s="86"/>
      <c r="C339" s="21"/>
      <c r="D339" s="93"/>
      <c r="E339" s="94"/>
      <c r="F339" s="98"/>
    </row>
    <row r="340" spans="1:6" s="80" customFormat="1" x14ac:dyDescent="0.25">
      <c r="A340" s="88"/>
      <c r="B340" s="87">
        <v>85154</v>
      </c>
      <c r="C340" s="70" t="s">
        <v>100</v>
      </c>
      <c r="D340" s="96">
        <f>SUM(D342:D357)</f>
        <v>190000</v>
      </c>
      <c r="E340" s="96">
        <f>SUM(E342:E357)</f>
        <v>87373.82</v>
      </c>
      <c r="F340" s="98">
        <f>E340/D340*100</f>
        <v>45.986221052631585</v>
      </c>
    </row>
    <row r="341" spans="1:6" s="30" customFormat="1" x14ac:dyDescent="0.25">
      <c r="A341" s="89"/>
      <c r="B341" s="86"/>
      <c r="C341" s="33" t="s">
        <v>13</v>
      </c>
      <c r="D341" s="96"/>
      <c r="E341" s="94"/>
      <c r="F341" s="98"/>
    </row>
    <row r="342" spans="1:6" s="30" customFormat="1" x14ac:dyDescent="0.25">
      <c r="A342" s="89"/>
      <c r="B342" s="86"/>
      <c r="C342" s="33" t="s">
        <v>73</v>
      </c>
      <c r="D342" s="93">
        <v>16000</v>
      </c>
      <c r="E342" s="94">
        <v>9380</v>
      </c>
      <c r="F342" s="98">
        <f t="shared" ref="F342:F354" si="17">E342/D342*100</f>
        <v>58.625000000000007</v>
      </c>
    </row>
    <row r="343" spans="1:6" s="30" customFormat="1" x14ac:dyDescent="0.25">
      <c r="A343" s="89"/>
      <c r="B343" s="86"/>
      <c r="C343" t="s">
        <v>68</v>
      </c>
      <c r="D343" s="93">
        <v>9000</v>
      </c>
      <c r="E343" s="94">
        <v>4032.8</v>
      </c>
      <c r="F343" s="98">
        <f t="shared" si="17"/>
        <v>44.808888888888895</v>
      </c>
    </row>
    <row r="344" spans="1:6" s="30" customFormat="1" x14ac:dyDescent="0.25">
      <c r="A344" s="89"/>
      <c r="B344" s="86"/>
      <c r="C344" t="s">
        <v>69</v>
      </c>
      <c r="D344" s="93">
        <v>500</v>
      </c>
      <c r="E344" s="94">
        <v>103.15</v>
      </c>
      <c r="F344" s="98">
        <f t="shared" si="17"/>
        <v>20.630000000000003</v>
      </c>
    </row>
    <row r="345" spans="1:6" s="30" customFormat="1" x14ac:dyDescent="0.25">
      <c r="A345" s="89"/>
      <c r="B345" s="86"/>
      <c r="C345" t="s">
        <v>62</v>
      </c>
      <c r="D345" s="93">
        <v>79500</v>
      </c>
      <c r="E345" s="94">
        <v>37474.300000000003</v>
      </c>
      <c r="F345" s="98">
        <f t="shared" si="17"/>
        <v>47.137484276729566</v>
      </c>
    </row>
    <row r="346" spans="1:6" s="30" customFormat="1" x14ac:dyDescent="0.25">
      <c r="A346" s="89"/>
      <c r="B346" s="86"/>
      <c r="C346" t="s">
        <v>58</v>
      </c>
      <c r="D346" s="93">
        <v>18930</v>
      </c>
      <c r="E346" s="94">
        <v>16853.900000000001</v>
      </c>
      <c r="F346" s="98">
        <f t="shared" si="17"/>
        <v>89.032752245113585</v>
      </c>
    </row>
    <row r="347" spans="1:6" s="30" customFormat="1" x14ac:dyDescent="0.25">
      <c r="A347" s="89"/>
      <c r="B347" s="86"/>
      <c r="C347" t="s">
        <v>76</v>
      </c>
      <c r="D347" s="93">
        <v>23400</v>
      </c>
      <c r="E347" s="94">
        <v>2245.8200000000002</v>
      </c>
      <c r="F347" s="98">
        <f t="shared" si="17"/>
        <v>9.5975213675213684</v>
      </c>
    </row>
    <row r="348" spans="1:6" s="30" customFormat="1" x14ac:dyDescent="0.25">
      <c r="A348" s="10"/>
      <c r="B348" s="11"/>
      <c r="C348" s="19"/>
      <c r="D348" s="99"/>
      <c r="E348" s="100"/>
      <c r="F348" s="101"/>
    </row>
    <row r="349" spans="1:6" s="76" customFormat="1" x14ac:dyDescent="0.25">
      <c r="C349" s="21"/>
      <c r="D349" s="94"/>
      <c r="E349" s="94"/>
      <c r="F349" s="126"/>
    </row>
    <row r="350" spans="1:6" s="30" customFormat="1" x14ac:dyDescent="0.25">
      <c r="A350" s="25" t="s">
        <v>0</v>
      </c>
      <c r="B350" s="26" t="s">
        <v>1</v>
      </c>
      <c r="C350" s="27" t="s">
        <v>2</v>
      </c>
      <c r="D350" s="28" t="s">
        <v>3</v>
      </c>
      <c r="E350" s="29" t="s">
        <v>4</v>
      </c>
      <c r="F350" s="26" t="s">
        <v>5</v>
      </c>
    </row>
    <row r="351" spans="1:6" s="30" customFormat="1" x14ac:dyDescent="0.25">
      <c r="A351" s="89"/>
      <c r="B351" s="86"/>
      <c r="C351"/>
      <c r="D351" s="93"/>
      <c r="E351" s="94"/>
      <c r="F351" s="98"/>
    </row>
    <row r="352" spans="1:6" s="30" customFormat="1" x14ac:dyDescent="0.25">
      <c r="A352" s="89"/>
      <c r="B352" s="86"/>
      <c r="C352" t="s">
        <v>77</v>
      </c>
      <c r="D352" s="93">
        <v>10000</v>
      </c>
      <c r="E352" s="94">
        <v>6000</v>
      </c>
      <c r="F352" s="98">
        <f t="shared" si="17"/>
        <v>60</v>
      </c>
    </row>
    <row r="353" spans="1:6" s="30" customFormat="1" x14ac:dyDescent="0.25">
      <c r="A353" s="89"/>
      <c r="B353" s="86"/>
      <c r="C353" t="s">
        <v>57</v>
      </c>
      <c r="D353" s="93">
        <v>31070</v>
      </c>
      <c r="E353" s="94">
        <v>10413.780000000001</v>
      </c>
      <c r="F353" s="98">
        <f t="shared" si="17"/>
        <v>33.517154811715486</v>
      </c>
    </row>
    <row r="354" spans="1:6" x14ac:dyDescent="0.25">
      <c r="A354" s="35"/>
      <c r="B354" s="38"/>
      <c r="C354" t="s">
        <v>79</v>
      </c>
      <c r="D354" s="40">
        <v>400</v>
      </c>
      <c r="E354" s="14">
        <v>363</v>
      </c>
      <c r="F354" s="38">
        <f t="shared" si="17"/>
        <v>90.75</v>
      </c>
    </row>
    <row r="355" spans="1:6" x14ac:dyDescent="0.25">
      <c r="A355" s="35"/>
      <c r="B355" s="38"/>
      <c r="C355" t="s">
        <v>81</v>
      </c>
      <c r="D355" s="40"/>
      <c r="E355" s="14"/>
      <c r="F355" s="38"/>
    </row>
    <row r="356" spans="1:6" s="30" customFormat="1" x14ac:dyDescent="0.25">
      <c r="A356" s="89"/>
      <c r="B356" s="86"/>
      <c r="C356" t="s">
        <v>84</v>
      </c>
      <c r="D356" s="93">
        <v>1200</v>
      </c>
      <c r="E356" s="94">
        <v>507.07</v>
      </c>
      <c r="F356" s="98">
        <f>E356/D356*100</f>
        <v>42.255833333333328</v>
      </c>
    </row>
    <row r="357" spans="1:6" s="30" customFormat="1" ht="15.75" thickBot="1" x14ac:dyDescent="0.3">
      <c r="A357" s="91"/>
      <c r="B357" s="90"/>
      <c r="C357" s="13"/>
      <c r="D357" s="127"/>
      <c r="E357" s="128"/>
      <c r="F357" s="129"/>
    </row>
    <row r="358" spans="1:6" ht="15.75" thickTop="1" x14ac:dyDescent="0.25">
      <c r="A358" s="35"/>
      <c r="B358" s="21"/>
      <c r="C358" s="21"/>
      <c r="D358" s="40"/>
      <c r="E358" s="22"/>
      <c r="F358" s="38"/>
    </row>
    <row r="359" spans="1:6" s="31" customFormat="1" ht="15.75" thickBot="1" x14ac:dyDescent="0.3">
      <c r="A359" s="48">
        <v>852</v>
      </c>
      <c r="B359" s="51"/>
      <c r="C359" s="51" t="s">
        <v>37</v>
      </c>
      <c r="D359" s="53">
        <f>SUM(D361+D365+D370+D374+D381+D390+D395+D401+D406+D413+D431+D444)</f>
        <v>1572858</v>
      </c>
      <c r="E359" s="53">
        <f>SUM(E361+E365+E370+E374+E381+E390+E395+E401+E406+E413+E431+E444)</f>
        <v>982347.39000000013</v>
      </c>
      <c r="F359" s="57">
        <f>E359/D359*100</f>
        <v>62.456203293622195</v>
      </c>
    </row>
    <row r="360" spans="1:6" ht="15.75" thickTop="1" x14ac:dyDescent="0.25">
      <c r="A360" s="35"/>
      <c r="B360" s="37"/>
      <c r="D360" s="42"/>
      <c r="E360" s="14"/>
      <c r="F360" s="38"/>
    </row>
    <row r="361" spans="1:6" s="31" customFormat="1" x14ac:dyDescent="0.25">
      <c r="A361" s="48"/>
      <c r="B361" s="49">
        <v>85201</v>
      </c>
      <c r="C361" s="31" t="s">
        <v>101</v>
      </c>
      <c r="D361" s="50">
        <f>SUM(D363)</f>
        <v>2500</v>
      </c>
      <c r="E361" s="50">
        <f>SUM(E363)</f>
        <v>0</v>
      </c>
      <c r="F361" s="102">
        <f>E361/D361*100</f>
        <v>0</v>
      </c>
    </row>
    <row r="362" spans="1:6" x14ac:dyDescent="0.25">
      <c r="A362" s="35"/>
      <c r="B362" s="38"/>
      <c r="C362" t="s">
        <v>13</v>
      </c>
      <c r="D362" s="40"/>
      <c r="E362" s="14"/>
      <c r="F362" s="38"/>
    </row>
    <row r="363" spans="1:6" x14ac:dyDescent="0.25">
      <c r="A363" s="35"/>
      <c r="B363" s="38"/>
      <c r="C363" t="s">
        <v>57</v>
      </c>
      <c r="D363" s="40">
        <v>2500</v>
      </c>
      <c r="E363" s="14">
        <v>0</v>
      </c>
      <c r="F363" s="98">
        <f>E363/D363*100</f>
        <v>0</v>
      </c>
    </row>
    <row r="364" spans="1:6" x14ac:dyDescent="0.25">
      <c r="A364" s="35"/>
      <c r="B364" s="44"/>
      <c r="C364" s="19"/>
      <c r="D364" s="45"/>
      <c r="E364" s="20"/>
      <c r="F364" s="44"/>
    </row>
    <row r="365" spans="1:6" s="31" customFormat="1" x14ac:dyDescent="0.25">
      <c r="A365" s="48"/>
      <c r="B365" s="49">
        <v>85202</v>
      </c>
      <c r="C365" s="31" t="s">
        <v>102</v>
      </c>
      <c r="D365" s="50">
        <f>SUM(D367)</f>
        <v>80500</v>
      </c>
      <c r="E365" s="50">
        <f>SUM(E367)</f>
        <v>37606.83</v>
      </c>
      <c r="F365" s="102">
        <f>E365/D365*100</f>
        <v>46.716559006211185</v>
      </c>
    </row>
    <row r="366" spans="1:6" x14ac:dyDescent="0.25">
      <c r="A366" s="35"/>
      <c r="B366" s="38"/>
      <c r="C366" t="s">
        <v>13</v>
      </c>
      <c r="D366" s="40"/>
      <c r="E366" s="14"/>
      <c r="F366" s="38"/>
    </row>
    <row r="367" spans="1:6" x14ac:dyDescent="0.25">
      <c r="A367" s="35"/>
      <c r="B367" s="38"/>
      <c r="C367" t="s">
        <v>57</v>
      </c>
      <c r="D367" s="40">
        <v>80500</v>
      </c>
      <c r="E367" s="14">
        <v>37606.83</v>
      </c>
      <c r="F367" s="98">
        <f>E367/D367*100</f>
        <v>46.716559006211185</v>
      </c>
    </row>
    <row r="368" spans="1:6" x14ac:dyDescent="0.25">
      <c r="A368" s="35"/>
      <c r="B368" s="44"/>
      <c r="C368" s="19"/>
      <c r="D368" s="45"/>
      <c r="E368" s="20"/>
      <c r="F368" s="44"/>
    </row>
    <row r="369" spans="1:6" x14ac:dyDescent="0.25">
      <c r="A369" s="35"/>
      <c r="B369" s="38"/>
      <c r="D369" s="40"/>
      <c r="E369" s="14"/>
      <c r="F369" s="38"/>
    </row>
    <row r="370" spans="1:6" s="31" customFormat="1" x14ac:dyDescent="0.25">
      <c r="A370" s="48"/>
      <c r="B370" s="49">
        <v>85204</v>
      </c>
      <c r="C370" s="31" t="s">
        <v>103</v>
      </c>
      <c r="D370" s="50">
        <f>SUM(D372)</f>
        <v>8000</v>
      </c>
      <c r="E370" s="50">
        <f>SUM(E372)</f>
        <v>0</v>
      </c>
      <c r="F370" s="102">
        <f>E370/D370*100</f>
        <v>0</v>
      </c>
    </row>
    <row r="371" spans="1:6" x14ac:dyDescent="0.25">
      <c r="A371" s="35"/>
      <c r="B371" s="38"/>
      <c r="C371" t="s">
        <v>13</v>
      </c>
      <c r="D371" s="40"/>
      <c r="E371" s="14"/>
      <c r="F371" s="38"/>
    </row>
    <row r="372" spans="1:6" x14ac:dyDescent="0.25">
      <c r="A372" s="35"/>
      <c r="B372" s="38"/>
      <c r="C372" t="s">
        <v>104</v>
      </c>
      <c r="D372" s="40">
        <v>8000</v>
      </c>
      <c r="E372" s="14">
        <v>0</v>
      </c>
      <c r="F372" s="98">
        <f>E372/D372*100</f>
        <v>0</v>
      </c>
    </row>
    <row r="373" spans="1:6" x14ac:dyDescent="0.25">
      <c r="A373" s="35"/>
      <c r="B373" s="44"/>
      <c r="C373" s="19"/>
      <c r="D373" s="45"/>
      <c r="E373" s="20"/>
      <c r="F373" s="101"/>
    </row>
    <row r="374" spans="1:6" s="31" customFormat="1" x14ac:dyDescent="0.25">
      <c r="A374" s="48"/>
      <c r="B374" s="49">
        <v>85206</v>
      </c>
      <c r="C374" s="31" t="s">
        <v>154</v>
      </c>
      <c r="D374" s="50">
        <f>SUM(D376:D378)</f>
        <v>8200</v>
      </c>
      <c r="E374" s="32">
        <f>SUM(E376:E378)</f>
        <v>5553.25</v>
      </c>
      <c r="F374" s="102">
        <f>E374/D374*100</f>
        <v>67.722560975609753</v>
      </c>
    </row>
    <row r="375" spans="1:6" x14ac:dyDescent="0.25">
      <c r="A375" s="35"/>
      <c r="B375" s="38"/>
      <c r="C375" t="s">
        <v>13</v>
      </c>
      <c r="D375" s="40"/>
      <c r="E375" s="14"/>
      <c r="F375" s="98"/>
    </row>
    <row r="376" spans="1:6" x14ac:dyDescent="0.25">
      <c r="A376" s="35"/>
      <c r="B376" s="38"/>
      <c r="C376" t="s">
        <v>66</v>
      </c>
      <c r="D376" s="40">
        <v>7000</v>
      </c>
      <c r="E376" s="14">
        <v>4730.25</v>
      </c>
      <c r="F376" s="55">
        <f>E376/D376*100</f>
        <v>67.575000000000003</v>
      </c>
    </row>
    <row r="377" spans="1:6" x14ac:dyDescent="0.25">
      <c r="A377" s="38"/>
      <c r="B377" s="75"/>
      <c r="C377" t="s">
        <v>68</v>
      </c>
      <c r="D377" s="40">
        <v>1000</v>
      </c>
      <c r="E377" s="14">
        <v>725</v>
      </c>
      <c r="F377" s="55">
        <f>E377/D377*100</f>
        <v>72.5</v>
      </c>
    </row>
    <row r="378" spans="1:6" x14ac:dyDescent="0.25">
      <c r="A378" s="38"/>
      <c r="B378" s="75"/>
      <c r="C378" t="s">
        <v>69</v>
      </c>
      <c r="D378" s="40">
        <v>200</v>
      </c>
      <c r="E378" s="14">
        <v>98</v>
      </c>
      <c r="F378" s="55">
        <f>E378/D378*100</f>
        <v>49</v>
      </c>
    </row>
    <row r="379" spans="1:6" x14ac:dyDescent="0.25">
      <c r="A379" s="38"/>
      <c r="B379" s="104"/>
      <c r="C379" s="19"/>
      <c r="D379" s="45"/>
      <c r="E379" s="20"/>
      <c r="F379" s="44"/>
    </row>
    <row r="380" spans="1:6" s="30" customFormat="1" x14ac:dyDescent="0.25">
      <c r="A380" s="86"/>
      <c r="B380" s="132"/>
      <c r="C380" s="76"/>
      <c r="D380" s="83"/>
      <c r="E380" s="77"/>
      <c r="F380" s="86"/>
    </row>
    <row r="381" spans="1:6" s="80" customFormat="1" x14ac:dyDescent="0.25">
      <c r="A381" s="87"/>
      <c r="B381" s="111">
        <v>85212</v>
      </c>
      <c r="C381" s="79" t="s">
        <v>105</v>
      </c>
      <c r="D381" s="84">
        <f>SUM(D384:D388)</f>
        <v>500000</v>
      </c>
      <c r="E381" s="84">
        <f>SUM(E384:E388)</f>
        <v>401653.62</v>
      </c>
      <c r="F381" s="56">
        <f>E381/D381*100</f>
        <v>80.330724000000004</v>
      </c>
    </row>
    <row r="382" spans="1:6" s="31" customFormat="1" x14ac:dyDescent="0.25">
      <c r="A382" s="49"/>
      <c r="B382" s="133"/>
      <c r="C382" s="31" t="s">
        <v>38</v>
      </c>
      <c r="D382" s="50"/>
      <c r="E382" s="32"/>
      <c r="F382" s="49"/>
    </row>
    <row r="383" spans="1:6" x14ac:dyDescent="0.25">
      <c r="A383" s="35"/>
      <c r="B383" s="38"/>
      <c r="C383" t="s">
        <v>13</v>
      </c>
      <c r="D383" s="40"/>
      <c r="E383" s="14"/>
      <c r="F383" s="38"/>
    </row>
    <row r="384" spans="1:6" x14ac:dyDescent="0.25">
      <c r="A384" s="35"/>
      <c r="B384" s="38"/>
      <c r="C384" t="s">
        <v>106</v>
      </c>
      <c r="D384" s="40">
        <v>476000</v>
      </c>
      <c r="E384" s="14">
        <v>389203.62</v>
      </c>
      <c r="F384" s="55">
        <f>E384/D384*100</f>
        <v>81.765466386554621</v>
      </c>
    </row>
    <row r="385" spans="1:6" x14ac:dyDescent="0.25">
      <c r="A385" s="35"/>
      <c r="B385" s="38"/>
      <c r="C385" t="s">
        <v>66</v>
      </c>
      <c r="D385" s="40">
        <v>20500</v>
      </c>
      <c r="E385" s="14">
        <v>10050.19</v>
      </c>
      <c r="F385" s="55">
        <f>E385/D385*100</f>
        <v>49.025317073170733</v>
      </c>
    </row>
    <row r="386" spans="1:6" x14ac:dyDescent="0.25">
      <c r="A386" s="35"/>
      <c r="B386" s="38"/>
      <c r="C386" t="s">
        <v>68</v>
      </c>
      <c r="D386" s="40">
        <v>3000</v>
      </c>
      <c r="E386" s="14">
        <v>2114.16</v>
      </c>
      <c r="F386" s="55">
        <f>E386/D386*100</f>
        <v>70.471999999999994</v>
      </c>
    </row>
    <row r="387" spans="1:6" x14ac:dyDescent="0.25">
      <c r="A387" s="35"/>
      <c r="B387" s="38"/>
      <c r="C387" t="s">
        <v>69</v>
      </c>
      <c r="D387" s="40">
        <v>500</v>
      </c>
      <c r="E387" s="14">
        <v>285.64999999999998</v>
      </c>
      <c r="F387" s="55">
        <f>E387/D387*100</f>
        <v>57.129999999999995</v>
      </c>
    </row>
    <row r="388" spans="1:6" x14ac:dyDescent="0.25">
      <c r="A388" s="35"/>
      <c r="B388" s="44"/>
      <c r="C388" s="19"/>
      <c r="D388" s="45"/>
      <c r="E388" s="20"/>
      <c r="F388" s="44"/>
    </row>
    <row r="389" spans="1:6" x14ac:dyDescent="0.25">
      <c r="A389" s="35"/>
      <c r="B389" s="47"/>
      <c r="D389" s="40"/>
      <c r="E389" s="14"/>
      <c r="F389" s="38"/>
    </row>
    <row r="390" spans="1:6" s="31" customFormat="1" x14ac:dyDescent="0.25">
      <c r="A390" s="48"/>
      <c r="B390" s="49">
        <v>85213</v>
      </c>
      <c r="C390" s="31" t="s">
        <v>39</v>
      </c>
      <c r="D390" s="50">
        <f>SUM(D392:D393)</f>
        <v>24500</v>
      </c>
      <c r="E390" s="32">
        <f>SUM(E392:E393)</f>
        <v>14519.71</v>
      </c>
      <c r="F390" s="56">
        <f>E390/D390*100</f>
        <v>59.264122448979585</v>
      </c>
    </row>
    <row r="391" spans="1:6" x14ac:dyDescent="0.25">
      <c r="A391" s="35"/>
      <c r="B391" s="38"/>
      <c r="C391" t="s">
        <v>13</v>
      </c>
      <c r="D391" s="40"/>
      <c r="E391" s="14"/>
      <c r="F391" s="55"/>
    </row>
    <row r="392" spans="1:6" x14ac:dyDescent="0.25">
      <c r="A392" s="35"/>
      <c r="B392" s="38"/>
      <c r="C392" t="s">
        <v>107</v>
      </c>
      <c r="D392" s="40">
        <v>24500</v>
      </c>
      <c r="E392" s="14">
        <v>14519.71</v>
      </c>
      <c r="F392" s="55">
        <f>E392/D392*100</f>
        <v>59.264122448979585</v>
      </c>
    </row>
    <row r="393" spans="1:6" x14ac:dyDescent="0.25">
      <c r="A393" s="35"/>
      <c r="B393" s="44"/>
      <c r="C393" s="19"/>
      <c r="D393" s="45"/>
      <c r="E393" s="20"/>
      <c r="F393" s="44"/>
    </row>
    <row r="394" spans="1:6" x14ac:dyDescent="0.25">
      <c r="A394" s="35"/>
      <c r="B394" s="47"/>
      <c r="D394" s="46"/>
      <c r="E394" s="14"/>
      <c r="F394" s="38"/>
    </row>
    <row r="395" spans="1:6" s="31" customFormat="1" x14ac:dyDescent="0.25">
      <c r="A395" s="48"/>
      <c r="B395" s="49">
        <v>85214</v>
      </c>
      <c r="C395" s="31" t="s">
        <v>40</v>
      </c>
      <c r="D395" s="50">
        <f>SUM(D397)</f>
        <v>124000</v>
      </c>
      <c r="E395" s="32">
        <f>SUM(E397)</f>
        <v>59510.400000000001</v>
      </c>
      <c r="F395" s="56">
        <f>E395/D395*100</f>
        <v>47.992258064516129</v>
      </c>
    </row>
    <row r="396" spans="1:6" x14ac:dyDescent="0.25">
      <c r="A396" s="35"/>
      <c r="B396" s="38"/>
      <c r="C396" t="s">
        <v>13</v>
      </c>
      <c r="D396" s="40"/>
      <c r="E396" s="14"/>
      <c r="F396" s="55"/>
    </row>
    <row r="397" spans="1:6" x14ac:dyDescent="0.25">
      <c r="A397" s="35"/>
      <c r="B397" s="38"/>
      <c r="C397" t="s">
        <v>106</v>
      </c>
      <c r="D397" s="40">
        <v>124000</v>
      </c>
      <c r="E397" s="14">
        <v>59510.400000000001</v>
      </c>
      <c r="F397" s="55">
        <f>E397/D397*100</f>
        <v>47.992258064516129</v>
      </c>
    </row>
    <row r="398" spans="1:6" x14ac:dyDescent="0.25">
      <c r="A398" s="43"/>
      <c r="B398" s="44"/>
      <c r="C398" s="19"/>
      <c r="D398" s="45"/>
      <c r="E398" s="20"/>
      <c r="F398" s="44"/>
    </row>
    <row r="399" spans="1:6" s="21" customFormat="1" x14ac:dyDescent="0.25">
      <c r="D399" s="22"/>
      <c r="E399" s="22"/>
    </row>
    <row r="400" spans="1:6" s="30" customFormat="1" x14ac:dyDescent="0.25">
      <c r="A400" s="25" t="s">
        <v>0</v>
      </c>
      <c r="B400" s="26" t="s">
        <v>1</v>
      </c>
      <c r="C400" s="27" t="s">
        <v>2</v>
      </c>
      <c r="D400" s="28" t="s">
        <v>3</v>
      </c>
      <c r="E400" s="29" t="s">
        <v>4</v>
      </c>
      <c r="F400" s="26" t="s">
        <v>5</v>
      </c>
    </row>
    <row r="401" spans="1:6" s="31" customFormat="1" x14ac:dyDescent="0.25">
      <c r="A401" s="48"/>
      <c r="B401" s="49">
        <v>85215</v>
      </c>
      <c r="C401" s="31" t="s">
        <v>41</v>
      </c>
      <c r="D401" s="50">
        <f>SUM(D403)</f>
        <v>135204</v>
      </c>
      <c r="E401" s="32">
        <f>SUM(E403)</f>
        <v>59677.42</v>
      </c>
      <c r="F401" s="56">
        <f>E401/D401*100</f>
        <v>44.138797668708023</v>
      </c>
    </row>
    <row r="402" spans="1:6" x14ac:dyDescent="0.25">
      <c r="A402" s="35"/>
      <c r="B402" s="38"/>
      <c r="C402" t="s">
        <v>13</v>
      </c>
      <c r="D402" s="40"/>
      <c r="E402" s="14"/>
      <c r="F402" s="55"/>
    </row>
    <row r="403" spans="1:6" x14ac:dyDescent="0.25">
      <c r="A403" s="35"/>
      <c r="B403" s="38"/>
      <c r="C403" t="s">
        <v>106</v>
      </c>
      <c r="D403" s="40">
        <v>135204</v>
      </c>
      <c r="E403" s="14">
        <v>59677.42</v>
      </c>
      <c r="F403" s="55">
        <f>E403/D403*100</f>
        <v>44.138797668708023</v>
      </c>
    </row>
    <row r="404" spans="1:6" x14ac:dyDescent="0.25">
      <c r="A404" s="35"/>
      <c r="B404" s="44"/>
      <c r="C404" s="19"/>
      <c r="D404" s="45"/>
      <c r="E404" s="20"/>
      <c r="F404" s="44"/>
    </row>
    <row r="405" spans="1:6" x14ac:dyDescent="0.25">
      <c r="A405" s="35"/>
      <c r="B405" s="38"/>
      <c r="D405" s="40"/>
      <c r="E405" s="14"/>
      <c r="F405" s="38"/>
    </row>
    <row r="406" spans="1:6" s="31" customFormat="1" x14ac:dyDescent="0.25">
      <c r="A406" s="48"/>
      <c r="B406" s="49">
        <v>85216</v>
      </c>
      <c r="C406" s="31" t="s">
        <v>42</v>
      </c>
      <c r="D406" s="50">
        <f>SUM(D408:D410)</f>
        <v>108402</v>
      </c>
      <c r="E406" s="32">
        <f>SUM(E408:E410)</f>
        <v>96271.02</v>
      </c>
      <c r="F406" s="56">
        <f>E406/D406*100</f>
        <v>88.809265511706428</v>
      </c>
    </row>
    <row r="407" spans="1:6" x14ac:dyDescent="0.25">
      <c r="A407" s="35"/>
      <c r="B407" s="38"/>
      <c r="C407" t="s">
        <v>13</v>
      </c>
      <c r="D407" s="40"/>
      <c r="E407" s="14"/>
      <c r="F407" s="55"/>
    </row>
    <row r="408" spans="1:6" x14ac:dyDescent="0.25">
      <c r="A408" s="35"/>
      <c r="B408" s="38"/>
      <c r="C408" t="s">
        <v>155</v>
      </c>
      <c r="D408" s="40">
        <v>1402</v>
      </c>
      <c r="E408" s="14">
        <v>1400</v>
      </c>
      <c r="F408" s="55">
        <f>E408/D408*100</f>
        <v>99.85734664764621</v>
      </c>
    </row>
    <row r="409" spans="1:6" x14ac:dyDescent="0.25">
      <c r="A409" s="35"/>
      <c r="B409" s="38"/>
      <c r="C409" t="s">
        <v>156</v>
      </c>
      <c r="D409" s="40"/>
      <c r="E409" s="14"/>
      <c r="F409" s="55"/>
    </row>
    <row r="410" spans="1:6" x14ac:dyDescent="0.25">
      <c r="A410" s="35"/>
      <c r="B410" s="38"/>
      <c r="C410" t="s">
        <v>106</v>
      </c>
      <c r="D410" s="40">
        <v>107000</v>
      </c>
      <c r="E410" s="14">
        <v>94871.02</v>
      </c>
      <c r="F410" s="55">
        <f>E410/D410*100</f>
        <v>88.664504672897209</v>
      </c>
    </row>
    <row r="411" spans="1:6" x14ac:dyDescent="0.25">
      <c r="A411" s="35"/>
      <c r="B411" s="44"/>
      <c r="C411" s="19"/>
      <c r="D411" s="45"/>
      <c r="E411" s="20"/>
      <c r="F411" s="58"/>
    </row>
    <row r="412" spans="1:6" x14ac:dyDescent="0.25">
      <c r="A412" s="35"/>
      <c r="B412" s="38"/>
      <c r="D412" s="40"/>
      <c r="E412" s="14"/>
      <c r="F412" s="55"/>
    </row>
    <row r="413" spans="1:6" s="31" customFormat="1" x14ac:dyDescent="0.25">
      <c r="A413" s="48"/>
      <c r="B413" s="49">
        <v>85219</v>
      </c>
      <c r="C413" s="31" t="s">
        <v>43</v>
      </c>
      <c r="D413" s="50">
        <f>SUM(D415:D428)</f>
        <v>366365</v>
      </c>
      <c r="E413" s="50">
        <f>SUM(E415:E428)</f>
        <v>190668.02</v>
      </c>
      <c r="F413" s="56">
        <f>E413/D413*100</f>
        <v>52.043186439752695</v>
      </c>
    </row>
    <row r="414" spans="1:6" x14ac:dyDescent="0.25">
      <c r="A414" s="35"/>
      <c r="B414" s="38"/>
      <c r="C414" t="s">
        <v>13</v>
      </c>
      <c r="D414" s="40"/>
      <c r="E414" s="14"/>
      <c r="F414" s="55"/>
    </row>
    <row r="415" spans="1:6" x14ac:dyDescent="0.25">
      <c r="A415" s="35"/>
      <c r="B415" s="38"/>
      <c r="C415" s="71" t="s">
        <v>85</v>
      </c>
      <c r="D415" s="40">
        <v>1500</v>
      </c>
      <c r="E415" s="14">
        <v>840</v>
      </c>
      <c r="F415" s="55">
        <f t="shared" ref="F415:F424" si="18">E415/D415*100</f>
        <v>56.000000000000007</v>
      </c>
    </row>
    <row r="416" spans="1:6" x14ac:dyDescent="0.25">
      <c r="A416" s="35"/>
      <c r="B416" s="38"/>
      <c r="C416" t="s">
        <v>66</v>
      </c>
      <c r="D416" s="40">
        <v>226955</v>
      </c>
      <c r="E416" s="14">
        <v>115429</v>
      </c>
      <c r="F416" s="55">
        <f t="shared" si="18"/>
        <v>50.859862087197904</v>
      </c>
    </row>
    <row r="417" spans="1:6" x14ac:dyDescent="0.25">
      <c r="A417" s="35"/>
      <c r="B417" s="38"/>
      <c r="C417" t="s">
        <v>67</v>
      </c>
      <c r="D417" s="40">
        <v>19701</v>
      </c>
      <c r="E417" s="14">
        <v>19700.21</v>
      </c>
      <c r="F417" s="55">
        <f t="shared" si="18"/>
        <v>99.995990051266432</v>
      </c>
    </row>
    <row r="418" spans="1:6" x14ac:dyDescent="0.25">
      <c r="A418" s="35"/>
      <c r="B418" s="38"/>
      <c r="C418" t="s">
        <v>68</v>
      </c>
      <c r="D418" s="40">
        <v>45285</v>
      </c>
      <c r="E418" s="14">
        <v>23971.42</v>
      </c>
      <c r="F418" s="55">
        <f t="shared" si="18"/>
        <v>52.93456994589819</v>
      </c>
    </row>
    <row r="419" spans="1:6" x14ac:dyDescent="0.25">
      <c r="A419" s="35"/>
      <c r="B419" s="38"/>
      <c r="C419" t="s">
        <v>69</v>
      </c>
      <c r="D419" s="40">
        <v>6100</v>
      </c>
      <c r="E419" s="14">
        <v>3234.65</v>
      </c>
      <c r="F419" s="55">
        <f t="shared" si="18"/>
        <v>53.027049180327865</v>
      </c>
    </row>
    <row r="420" spans="1:6" x14ac:dyDescent="0.25">
      <c r="A420" s="35"/>
      <c r="B420" s="38"/>
      <c r="C420" t="s">
        <v>58</v>
      </c>
      <c r="D420" s="40">
        <v>10500</v>
      </c>
      <c r="E420" s="14">
        <v>6157.42</v>
      </c>
      <c r="F420" s="55">
        <f t="shared" si="18"/>
        <v>58.642095238095237</v>
      </c>
    </row>
    <row r="421" spans="1:6" x14ac:dyDescent="0.25">
      <c r="A421" s="35"/>
      <c r="B421" s="38"/>
      <c r="C421" t="s">
        <v>76</v>
      </c>
      <c r="D421" s="40">
        <v>7148</v>
      </c>
      <c r="E421" s="14">
        <v>3498.12</v>
      </c>
      <c r="F421" s="55">
        <f t="shared" si="18"/>
        <v>48.938444320089538</v>
      </c>
    </row>
    <row r="422" spans="1:6" x14ac:dyDescent="0.25">
      <c r="A422" s="35"/>
      <c r="B422" s="38"/>
      <c r="C422" t="s">
        <v>78</v>
      </c>
      <c r="D422" s="40">
        <v>650</v>
      </c>
      <c r="E422" s="14">
        <v>483</v>
      </c>
      <c r="F422" s="55">
        <f t="shared" si="18"/>
        <v>74.307692307692307</v>
      </c>
    </row>
    <row r="423" spans="1:6" x14ac:dyDescent="0.25">
      <c r="A423" s="35"/>
      <c r="B423" s="38"/>
      <c r="C423" t="s">
        <v>57</v>
      </c>
      <c r="D423" s="40">
        <v>31002</v>
      </c>
      <c r="E423" s="14">
        <v>10578.25</v>
      </c>
      <c r="F423" s="55">
        <f t="shared" si="18"/>
        <v>34.121185729952906</v>
      </c>
    </row>
    <row r="424" spans="1:6" x14ac:dyDescent="0.25">
      <c r="A424" s="35"/>
      <c r="B424" s="38"/>
      <c r="C424" t="s">
        <v>79</v>
      </c>
      <c r="D424" s="40">
        <v>2960</v>
      </c>
      <c r="E424" s="14">
        <v>524.28</v>
      </c>
      <c r="F424" s="55">
        <f t="shared" si="18"/>
        <v>17.712162162162162</v>
      </c>
    </row>
    <row r="425" spans="1:6" x14ac:dyDescent="0.25">
      <c r="A425" s="35"/>
      <c r="B425" s="38"/>
      <c r="C425" t="s">
        <v>81</v>
      </c>
      <c r="D425" s="40"/>
      <c r="E425" s="14"/>
      <c r="F425" s="55"/>
    </row>
    <row r="426" spans="1:6" s="30" customFormat="1" x14ac:dyDescent="0.25">
      <c r="A426" s="89"/>
      <c r="B426" s="86"/>
      <c r="C426" t="s">
        <v>70</v>
      </c>
      <c r="D426" s="93">
        <v>3000</v>
      </c>
      <c r="E426" s="94">
        <v>767.09</v>
      </c>
      <c r="F426" s="55">
        <f>E426/D426*100</f>
        <v>25.56966666666667</v>
      </c>
    </row>
    <row r="427" spans="1:6" s="30" customFormat="1" x14ac:dyDescent="0.25">
      <c r="A427" s="89"/>
      <c r="B427" s="86"/>
      <c r="C427" t="s">
        <v>71</v>
      </c>
      <c r="D427" s="93">
        <v>6564</v>
      </c>
      <c r="E427" s="94">
        <v>4925.58</v>
      </c>
      <c r="F427" s="55">
        <f>E427/D427*100</f>
        <v>75.039305301645342</v>
      </c>
    </row>
    <row r="428" spans="1:6" s="30" customFormat="1" x14ac:dyDescent="0.25">
      <c r="A428" s="89"/>
      <c r="B428" s="86"/>
      <c r="C428" t="s">
        <v>92</v>
      </c>
      <c r="D428" s="93">
        <v>5000</v>
      </c>
      <c r="E428" s="94">
        <v>559</v>
      </c>
      <c r="F428" s="55">
        <f>E428/D428*100</f>
        <v>11.18</v>
      </c>
    </row>
    <row r="429" spans="1:6" s="30" customFormat="1" x14ac:dyDescent="0.25">
      <c r="A429" s="89"/>
      <c r="B429" s="11"/>
      <c r="C429" s="19"/>
      <c r="D429" s="99"/>
      <c r="E429" s="100"/>
      <c r="F429" s="58"/>
    </row>
    <row r="430" spans="1:6" x14ac:dyDescent="0.25">
      <c r="A430" s="35"/>
      <c r="B430" s="38"/>
      <c r="D430" s="93"/>
      <c r="E430" s="103"/>
      <c r="F430" s="55"/>
    </row>
    <row r="431" spans="1:6" s="31" customFormat="1" x14ac:dyDescent="0.25">
      <c r="A431" s="48"/>
      <c r="B431" s="49">
        <v>85228</v>
      </c>
      <c r="C431" s="31" t="s">
        <v>44</v>
      </c>
      <c r="D431" s="50">
        <f>SUM(D434:D443)</f>
        <v>153788</v>
      </c>
      <c r="E431" s="32">
        <f>SUM(E434:E443)</f>
        <v>85920.76</v>
      </c>
      <c r="F431" s="56">
        <f>E431/D431*100</f>
        <v>55.86961271360574</v>
      </c>
    </row>
    <row r="432" spans="1:6" s="31" customFormat="1" x14ac:dyDescent="0.25">
      <c r="A432" s="48"/>
      <c r="B432" s="49"/>
      <c r="C432" s="31" t="s">
        <v>45</v>
      </c>
      <c r="D432" s="50"/>
      <c r="E432" s="32"/>
      <c r="F432" s="56"/>
    </row>
    <row r="433" spans="1:6" x14ac:dyDescent="0.25">
      <c r="A433" s="35"/>
      <c r="B433" s="38"/>
      <c r="C433" t="s">
        <v>13</v>
      </c>
      <c r="D433" s="40"/>
      <c r="E433" s="14"/>
      <c r="F433" s="38"/>
    </row>
    <row r="434" spans="1:6" x14ac:dyDescent="0.25">
      <c r="A434" s="35"/>
      <c r="B434" s="38"/>
      <c r="C434" s="71" t="s">
        <v>85</v>
      </c>
      <c r="D434" s="40">
        <v>2000</v>
      </c>
      <c r="E434" s="14">
        <v>1039.6500000000001</v>
      </c>
      <c r="F434" s="55">
        <f t="shared" ref="F434:F442" si="19">E434/D434*100</f>
        <v>51.982500000000009</v>
      </c>
    </row>
    <row r="435" spans="1:6" s="21" customFormat="1" x14ac:dyDescent="0.25">
      <c r="A435" s="35"/>
      <c r="B435" s="38"/>
      <c r="C435" t="s">
        <v>66</v>
      </c>
      <c r="D435" s="40">
        <v>62100</v>
      </c>
      <c r="E435" s="22">
        <v>34446.92</v>
      </c>
      <c r="F435" s="55">
        <f t="shared" si="19"/>
        <v>55.470080515297902</v>
      </c>
    </row>
    <row r="436" spans="1:6" x14ac:dyDescent="0.25">
      <c r="A436" s="35"/>
      <c r="B436" s="38"/>
      <c r="C436" t="s">
        <v>67</v>
      </c>
      <c r="D436" s="40">
        <v>5550</v>
      </c>
      <c r="E436" s="14">
        <v>4879.1099999999997</v>
      </c>
      <c r="F436" s="55">
        <f t="shared" si="19"/>
        <v>87.911891891891898</v>
      </c>
    </row>
    <row r="437" spans="1:6" x14ac:dyDescent="0.25">
      <c r="A437" s="35"/>
      <c r="B437" s="38"/>
      <c r="C437" t="s">
        <v>68</v>
      </c>
      <c r="D437" s="40">
        <v>15216</v>
      </c>
      <c r="E437" s="14">
        <v>8428.99</v>
      </c>
      <c r="F437" s="55">
        <f t="shared" si="19"/>
        <v>55.395570452155631</v>
      </c>
    </row>
    <row r="438" spans="1:6" x14ac:dyDescent="0.25">
      <c r="A438" s="35"/>
      <c r="B438" s="38"/>
      <c r="C438" t="s">
        <v>69</v>
      </c>
      <c r="D438" s="40">
        <v>2050</v>
      </c>
      <c r="E438" s="22">
        <v>992.5</v>
      </c>
      <c r="F438" s="55">
        <f t="shared" si="19"/>
        <v>48.414634146341463</v>
      </c>
    </row>
    <row r="439" spans="1:6" x14ac:dyDescent="0.25">
      <c r="A439" s="35"/>
      <c r="B439" s="38"/>
      <c r="C439" t="s">
        <v>62</v>
      </c>
      <c r="D439" s="40">
        <v>11084</v>
      </c>
      <c r="E439" s="22">
        <v>6771.73</v>
      </c>
      <c r="F439" s="38">
        <f t="shared" si="19"/>
        <v>61.094640923854207</v>
      </c>
    </row>
    <row r="440" spans="1:6" x14ac:dyDescent="0.25">
      <c r="A440" s="35"/>
      <c r="B440" s="38"/>
      <c r="C440" t="s">
        <v>78</v>
      </c>
      <c r="D440" s="40">
        <v>100</v>
      </c>
      <c r="E440" s="22">
        <v>0</v>
      </c>
      <c r="F440" s="38">
        <f t="shared" si="19"/>
        <v>0</v>
      </c>
    </row>
    <row r="441" spans="1:6" x14ac:dyDescent="0.25">
      <c r="A441" s="35"/>
      <c r="B441" s="38"/>
      <c r="C441" t="s">
        <v>57</v>
      </c>
      <c r="D441" s="40">
        <v>53500</v>
      </c>
      <c r="E441" s="22">
        <v>27720</v>
      </c>
      <c r="F441" s="55">
        <f t="shared" si="19"/>
        <v>51.813084112149532</v>
      </c>
    </row>
    <row r="442" spans="1:6" x14ac:dyDescent="0.25">
      <c r="A442" s="35"/>
      <c r="B442" s="38"/>
      <c r="C442" t="s">
        <v>71</v>
      </c>
      <c r="D442" s="40">
        <v>2188</v>
      </c>
      <c r="E442" s="22">
        <v>1641.86</v>
      </c>
      <c r="F442" s="55">
        <f t="shared" si="19"/>
        <v>75.039305301645328</v>
      </c>
    </row>
    <row r="443" spans="1:6" x14ac:dyDescent="0.25">
      <c r="A443" s="38"/>
      <c r="B443" s="104"/>
      <c r="C443" s="19"/>
      <c r="D443" s="45"/>
      <c r="E443" s="20"/>
      <c r="F443" s="44"/>
    </row>
    <row r="444" spans="1:6" s="31" customFormat="1" x14ac:dyDescent="0.25">
      <c r="A444" s="48"/>
      <c r="B444" s="49">
        <v>85295</v>
      </c>
      <c r="C444" s="31" t="s">
        <v>36</v>
      </c>
      <c r="D444" s="50">
        <f>SUM(D446:D454)</f>
        <v>61399</v>
      </c>
      <c r="E444" s="32">
        <f>SUM(E446:E454)</f>
        <v>30966.36</v>
      </c>
      <c r="F444" s="56">
        <f>E444/D444*100</f>
        <v>50.434632485871113</v>
      </c>
    </row>
    <row r="445" spans="1:6" x14ac:dyDescent="0.25">
      <c r="A445" s="35"/>
      <c r="B445" s="38"/>
      <c r="C445" t="s">
        <v>13</v>
      </c>
      <c r="D445" s="40"/>
      <c r="E445" s="14"/>
      <c r="F445" s="55"/>
    </row>
    <row r="446" spans="1:6" x14ac:dyDescent="0.25">
      <c r="A446" s="35"/>
      <c r="B446" s="38"/>
      <c r="C446" t="s">
        <v>106</v>
      </c>
      <c r="D446" s="40">
        <v>29000</v>
      </c>
      <c r="E446" s="14">
        <v>21967.56</v>
      </c>
      <c r="F446" s="55">
        <f t="shared" ref="F446:F454" si="20">E446/D446*100</f>
        <v>75.750206896551731</v>
      </c>
    </row>
    <row r="447" spans="1:6" x14ac:dyDescent="0.25">
      <c r="A447" s="35"/>
      <c r="B447" s="38"/>
      <c r="C447" t="s">
        <v>62</v>
      </c>
      <c r="D447" s="40">
        <v>6000</v>
      </c>
      <c r="E447" s="14">
        <v>351</v>
      </c>
      <c r="F447" s="55">
        <f t="shared" si="20"/>
        <v>5.8500000000000005</v>
      </c>
    </row>
    <row r="448" spans="1:6" x14ac:dyDescent="0.25">
      <c r="A448" s="43"/>
      <c r="B448" s="44"/>
      <c r="C448" s="19"/>
      <c r="D448" s="45"/>
      <c r="E448" s="20"/>
      <c r="F448" s="58"/>
    </row>
    <row r="449" spans="1:6" s="21" customFormat="1" x14ac:dyDescent="0.25">
      <c r="D449" s="22"/>
      <c r="E449" s="22"/>
      <c r="F449" s="115"/>
    </row>
    <row r="450" spans="1:6" x14ac:dyDescent="0.25">
      <c r="A450" s="25" t="s">
        <v>0</v>
      </c>
      <c r="B450" s="26" t="s">
        <v>1</v>
      </c>
      <c r="C450" s="27" t="s">
        <v>2</v>
      </c>
      <c r="D450" s="28" t="s">
        <v>3</v>
      </c>
      <c r="E450" s="29" t="s">
        <v>4</v>
      </c>
      <c r="F450" s="105" t="s">
        <v>5</v>
      </c>
    </row>
    <row r="451" spans="1:6" x14ac:dyDescent="0.25">
      <c r="A451" s="35"/>
      <c r="B451" s="38"/>
      <c r="C451" t="s">
        <v>58</v>
      </c>
      <c r="D451" s="40">
        <v>9699</v>
      </c>
      <c r="E451" s="14">
        <v>3456.19</v>
      </c>
      <c r="F451" s="55">
        <f t="shared" si="20"/>
        <v>35.634498401897105</v>
      </c>
    </row>
    <row r="452" spans="1:6" x14ac:dyDescent="0.25">
      <c r="A452" s="35"/>
      <c r="B452" s="38"/>
      <c r="C452" t="s">
        <v>76</v>
      </c>
      <c r="D452" s="40">
        <v>5165</v>
      </c>
      <c r="E452" s="14">
        <v>604.1</v>
      </c>
      <c r="F452" s="55">
        <f t="shared" si="20"/>
        <v>11.696030977734754</v>
      </c>
    </row>
    <row r="453" spans="1:6" x14ac:dyDescent="0.25">
      <c r="A453" s="35"/>
      <c r="B453" s="38"/>
      <c r="C453" t="s">
        <v>57</v>
      </c>
      <c r="D453" s="40">
        <v>9535</v>
      </c>
      <c r="E453" s="14">
        <v>4587.51</v>
      </c>
      <c r="F453" s="55">
        <f t="shared" si="20"/>
        <v>48.112323020450972</v>
      </c>
    </row>
    <row r="454" spans="1:6" x14ac:dyDescent="0.25">
      <c r="A454" s="35"/>
      <c r="B454" s="38"/>
      <c r="C454" t="s">
        <v>84</v>
      </c>
      <c r="D454" s="40">
        <v>2000</v>
      </c>
      <c r="E454" s="14">
        <v>0</v>
      </c>
      <c r="F454" s="55">
        <f t="shared" si="20"/>
        <v>0</v>
      </c>
    </row>
    <row r="455" spans="1:6" ht="15.75" thickBot="1" x14ac:dyDescent="0.3">
      <c r="A455" s="36"/>
      <c r="B455" s="39"/>
      <c r="C455" s="13"/>
      <c r="D455" s="41"/>
      <c r="E455" s="15"/>
      <c r="F455" s="39"/>
    </row>
    <row r="456" spans="1:6" ht="15.75" thickTop="1" x14ac:dyDescent="0.25">
      <c r="A456" s="35"/>
      <c r="D456" s="42"/>
      <c r="E456" s="14"/>
      <c r="F456" s="59"/>
    </row>
    <row r="457" spans="1:6" s="31" customFormat="1" x14ac:dyDescent="0.25">
      <c r="A457" s="48">
        <v>853</v>
      </c>
      <c r="C457" s="31" t="s">
        <v>46</v>
      </c>
      <c r="D457" s="50">
        <f>SUM(D460)</f>
        <v>30000</v>
      </c>
      <c r="E457" s="32">
        <f>SUM(E460)</f>
        <v>26239.249999999993</v>
      </c>
      <c r="F457" s="56">
        <f>E457/D457*100</f>
        <v>87.464166666666642</v>
      </c>
    </row>
    <row r="458" spans="1:6" s="31" customFormat="1" ht="15.75" thickBot="1" x14ac:dyDescent="0.3">
      <c r="A458" s="48"/>
      <c r="B458" s="51"/>
      <c r="C458" s="51" t="s">
        <v>47</v>
      </c>
      <c r="D458" s="53"/>
      <c r="E458" s="54"/>
      <c r="F458" s="52"/>
    </row>
    <row r="459" spans="1:6" ht="15.75" thickTop="1" x14ac:dyDescent="0.25">
      <c r="A459" s="35"/>
      <c r="B459" s="37"/>
      <c r="D459" s="40"/>
      <c r="E459" s="14"/>
      <c r="F459" s="38"/>
    </row>
    <row r="460" spans="1:6" s="31" customFormat="1" x14ac:dyDescent="0.25">
      <c r="A460" s="48"/>
      <c r="B460" s="49">
        <v>85395</v>
      </c>
      <c r="C460" s="31" t="s">
        <v>48</v>
      </c>
      <c r="D460" s="50">
        <f>SUM(D462:D474)</f>
        <v>30000</v>
      </c>
      <c r="E460" s="50">
        <f>SUM(E462:E474)</f>
        <v>26239.249999999993</v>
      </c>
      <c r="F460" s="56">
        <f>E460/D460*100</f>
        <v>87.464166666666642</v>
      </c>
    </row>
    <row r="461" spans="1:6" x14ac:dyDescent="0.25">
      <c r="A461" s="35"/>
      <c r="B461" s="38"/>
      <c r="C461" t="s">
        <v>49</v>
      </c>
      <c r="D461" s="40"/>
      <c r="E461" s="14"/>
      <c r="F461" s="38"/>
    </row>
    <row r="462" spans="1:6" x14ac:dyDescent="0.25">
      <c r="A462" s="35"/>
      <c r="B462" s="38"/>
      <c r="C462" t="s">
        <v>108</v>
      </c>
      <c r="D462" s="40">
        <v>14530</v>
      </c>
      <c r="E462" s="14">
        <v>13329.23</v>
      </c>
      <c r="F462" s="55">
        <f t="shared" ref="F462:F471" si="21">E462/D462*100</f>
        <v>91.73592567102547</v>
      </c>
    </row>
    <row r="463" spans="1:6" x14ac:dyDescent="0.25">
      <c r="A463" s="35"/>
      <c r="B463" s="38"/>
      <c r="C463" t="s">
        <v>109</v>
      </c>
      <c r="D463" s="40">
        <v>2711</v>
      </c>
      <c r="E463" s="14">
        <v>2352.2199999999998</v>
      </c>
      <c r="F463" s="55">
        <f t="shared" si="21"/>
        <v>86.765769088897088</v>
      </c>
    </row>
    <row r="464" spans="1:6" x14ac:dyDescent="0.25">
      <c r="A464" s="35"/>
      <c r="B464" s="38"/>
      <c r="C464" t="s">
        <v>110</v>
      </c>
      <c r="D464" s="40">
        <v>2168</v>
      </c>
      <c r="E464" s="14">
        <v>2167.5</v>
      </c>
      <c r="F464" s="55">
        <f t="shared" si="21"/>
        <v>99.976937269372684</v>
      </c>
    </row>
    <row r="465" spans="1:6" x14ac:dyDescent="0.25">
      <c r="A465" s="35"/>
      <c r="B465" s="38"/>
      <c r="C465" t="s">
        <v>111</v>
      </c>
      <c r="D465" s="40">
        <v>383</v>
      </c>
      <c r="E465" s="14">
        <v>382.5</v>
      </c>
      <c r="F465" s="55">
        <f t="shared" si="21"/>
        <v>99.869451697127943</v>
      </c>
    </row>
    <row r="466" spans="1:6" x14ac:dyDescent="0.25">
      <c r="A466" s="35"/>
      <c r="B466" s="38"/>
      <c r="C466" t="s">
        <v>112</v>
      </c>
      <c r="D466" s="40">
        <v>3315</v>
      </c>
      <c r="E466" s="14">
        <v>2615.2800000000002</v>
      </c>
      <c r="F466" s="55">
        <f t="shared" si="21"/>
        <v>78.892307692307696</v>
      </c>
    </row>
    <row r="467" spans="1:6" x14ac:dyDescent="0.25">
      <c r="A467" s="35"/>
      <c r="B467" s="38"/>
      <c r="C467" t="s">
        <v>113</v>
      </c>
      <c r="D467" s="40">
        <v>908</v>
      </c>
      <c r="E467" s="14">
        <v>697.51</v>
      </c>
      <c r="F467" s="55">
        <f t="shared" si="21"/>
        <v>76.818281938325995</v>
      </c>
    </row>
    <row r="468" spans="1:6" x14ac:dyDescent="0.25">
      <c r="A468" s="35"/>
      <c r="B468" s="38"/>
      <c r="C468" t="s">
        <v>114</v>
      </c>
      <c r="D468" s="40">
        <v>573</v>
      </c>
      <c r="E468" s="14">
        <v>372.76</v>
      </c>
      <c r="F468" s="55">
        <f t="shared" si="21"/>
        <v>65.054101221640494</v>
      </c>
    </row>
    <row r="469" spans="1:6" x14ac:dyDescent="0.25">
      <c r="A469" s="35"/>
      <c r="B469" s="38"/>
      <c r="C469" t="s">
        <v>115</v>
      </c>
      <c r="D469" s="40">
        <v>159</v>
      </c>
      <c r="E469" s="14">
        <v>99.41</v>
      </c>
      <c r="F469" s="55">
        <f t="shared" si="21"/>
        <v>62.522012578616348</v>
      </c>
    </row>
    <row r="470" spans="1:6" x14ac:dyDescent="0.25">
      <c r="A470" s="35"/>
      <c r="B470" s="38"/>
      <c r="C470" s="21" t="s">
        <v>116</v>
      </c>
      <c r="D470" s="40">
        <v>1373</v>
      </c>
      <c r="E470" s="22">
        <v>1372.84</v>
      </c>
      <c r="F470" s="55">
        <f t="shared" si="21"/>
        <v>99.988346686088846</v>
      </c>
    </row>
    <row r="471" spans="1:6" x14ac:dyDescent="0.25">
      <c r="A471" s="35"/>
      <c r="B471" s="38"/>
      <c r="C471" t="s">
        <v>79</v>
      </c>
      <c r="D471" s="40">
        <v>3223</v>
      </c>
      <c r="E471" s="14">
        <v>2422.5</v>
      </c>
      <c r="F471" s="55">
        <f t="shared" si="21"/>
        <v>75.162891715792739</v>
      </c>
    </row>
    <row r="472" spans="1:6" x14ac:dyDescent="0.25">
      <c r="A472" s="35"/>
      <c r="B472" s="38"/>
      <c r="C472" t="s">
        <v>81</v>
      </c>
      <c r="D472" s="40"/>
      <c r="E472" s="14"/>
      <c r="F472" s="55"/>
    </row>
    <row r="473" spans="1:6" x14ac:dyDescent="0.25">
      <c r="A473" s="35"/>
      <c r="B473" s="38"/>
      <c r="C473" t="s">
        <v>79</v>
      </c>
      <c r="D473" s="40">
        <v>657</v>
      </c>
      <c r="E473" s="14">
        <v>427.5</v>
      </c>
      <c r="F473" s="55">
        <f t="shared" ref="F473" si="22">E473/D473*100</f>
        <v>65.06849315068493</v>
      </c>
    </row>
    <row r="474" spans="1:6" x14ac:dyDescent="0.25">
      <c r="A474" s="35"/>
      <c r="B474" s="38"/>
      <c r="C474" t="s">
        <v>81</v>
      </c>
      <c r="D474" s="40"/>
      <c r="E474" s="14"/>
      <c r="F474" s="55"/>
    </row>
    <row r="475" spans="1:6" ht="15.75" thickBot="1" x14ac:dyDescent="0.3">
      <c r="A475" s="36"/>
      <c r="B475" s="39"/>
      <c r="C475" s="13"/>
      <c r="D475" s="41"/>
      <c r="E475" s="15"/>
      <c r="F475" s="73"/>
    </row>
    <row r="476" spans="1:6" ht="15.75" thickTop="1" x14ac:dyDescent="0.25">
      <c r="A476" s="35"/>
      <c r="D476" s="40"/>
      <c r="E476" s="14"/>
      <c r="F476" s="38"/>
    </row>
    <row r="477" spans="1:6" s="31" customFormat="1" ht="15.75" thickBot="1" x14ac:dyDescent="0.3">
      <c r="A477" s="48">
        <v>854</v>
      </c>
      <c r="B477" s="51"/>
      <c r="C477" s="51" t="s">
        <v>50</v>
      </c>
      <c r="D477" s="53">
        <f>SUM(D479+D489+D495)</f>
        <v>109880</v>
      </c>
      <c r="E477" s="53">
        <f>SUM(E479+E489+E495)</f>
        <v>61500.800000000003</v>
      </c>
      <c r="F477" s="57">
        <f>E477/D477*100</f>
        <v>55.970877320713505</v>
      </c>
    </row>
    <row r="478" spans="1:6" s="31" customFormat="1" ht="15.75" thickTop="1" x14ac:dyDescent="0.25">
      <c r="A478" s="48"/>
      <c r="B478" s="59"/>
      <c r="C478" s="61"/>
      <c r="D478" s="50"/>
      <c r="E478" s="62"/>
      <c r="F478" s="56"/>
    </row>
    <row r="479" spans="1:6" s="31" customFormat="1" x14ac:dyDescent="0.25">
      <c r="A479" s="48"/>
      <c r="B479" s="49">
        <v>85401</v>
      </c>
      <c r="C479" s="61" t="s">
        <v>117</v>
      </c>
      <c r="D479" s="50">
        <f>SUM(D481:D488)</f>
        <v>55312</v>
      </c>
      <c r="E479" s="50">
        <f>SUM(E481:E488)</f>
        <v>30050.799999999999</v>
      </c>
      <c r="F479" s="55">
        <f>E479/D479*100</f>
        <v>54.329621058721436</v>
      </c>
    </row>
    <row r="480" spans="1:6" s="68" customFormat="1" x14ac:dyDescent="0.25">
      <c r="A480" s="63"/>
      <c r="B480" s="69"/>
      <c r="C480" s="64" t="s">
        <v>13</v>
      </c>
      <c r="D480" s="65"/>
      <c r="E480" s="66"/>
      <c r="F480" s="67"/>
    </row>
    <row r="481" spans="1:6" s="31" customFormat="1" x14ac:dyDescent="0.25">
      <c r="A481" s="48"/>
      <c r="B481" s="49"/>
      <c r="C481" s="71" t="s">
        <v>85</v>
      </c>
      <c r="D481" s="65">
        <v>4296</v>
      </c>
      <c r="E481" s="66">
        <v>2179.63</v>
      </c>
      <c r="F481" s="55">
        <f t="shared" ref="F481:F487" si="23">E481/D481*100</f>
        <v>50.736266294227192</v>
      </c>
    </row>
    <row r="482" spans="1:6" s="31" customFormat="1" x14ac:dyDescent="0.25">
      <c r="A482" s="48"/>
      <c r="B482" s="49"/>
      <c r="C482" t="s">
        <v>66</v>
      </c>
      <c r="D482" s="65">
        <v>35706</v>
      </c>
      <c r="E482" s="66">
        <v>17553.22</v>
      </c>
      <c r="F482" s="55">
        <f t="shared" si="23"/>
        <v>49.160421217722515</v>
      </c>
    </row>
    <row r="483" spans="1:6" s="31" customFormat="1" x14ac:dyDescent="0.25">
      <c r="A483" s="48"/>
      <c r="B483" s="49"/>
      <c r="C483" t="s">
        <v>67</v>
      </c>
      <c r="D483" s="65">
        <v>2986</v>
      </c>
      <c r="E483" s="66">
        <v>2986</v>
      </c>
      <c r="F483" s="55">
        <f t="shared" si="23"/>
        <v>100</v>
      </c>
    </row>
    <row r="484" spans="1:6" s="31" customFormat="1" x14ac:dyDescent="0.25">
      <c r="A484" s="48"/>
      <c r="B484" s="49"/>
      <c r="C484" t="s">
        <v>68</v>
      </c>
      <c r="D484" s="65">
        <v>7390</v>
      </c>
      <c r="E484" s="66">
        <v>3896.6</v>
      </c>
      <c r="F484" s="55">
        <f t="shared" si="23"/>
        <v>52.728010825439789</v>
      </c>
    </row>
    <row r="485" spans="1:6" s="31" customFormat="1" x14ac:dyDescent="0.25">
      <c r="A485" s="48"/>
      <c r="B485" s="49"/>
      <c r="C485" t="s">
        <v>69</v>
      </c>
      <c r="D485" s="65">
        <v>1054</v>
      </c>
      <c r="E485" s="66">
        <v>555.35</v>
      </c>
      <c r="F485" s="67">
        <f t="shared" si="23"/>
        <v>52.689753320683117</v>
      </c>
    </row>
    <row r="486" spans="1:6" s="31" customFormat="1" x14ac:dyDescent="0.25">
      <c r="A486" s="48"/>
      <c r="B486" s="49"/>
      <c r="C486" t="s">
        <v>58</v>
      </c>
      <c r="D486" s="65">
        <v>1000</v>
      </c>
      <c r="E486" s="66">
        <v>0</v>
      </c>
      <c r="F486" s="67">
        <f t="shared" si="23"/>
        <v>0</v>
      </c>
    </row>
    <row r="487" spans="1:6" s="31" customFormat="1" x14ac:dyDescent="0.25">
      <c r="A487" s="48"/>
      <c r="B487" s="49"/>
      <c r="C487" t="s">
        <v>71</v>
      </c>
      <c r="D487" s="65">
        <v>2880</v>
      </c>
      <c r="E487" s="66">
        <v>2880</v>
      </c>
      <c r="F487" s="67">
        <f t="shared" si="23"/>
        <v>100</v>
      </c>
    </row>
    <row r="488" spans="1:6" s="31" customFormat="1" x14ac:dyDescent="0.25">
      <c r="A488" s="48"/>
      <c r="B488" s="109"/>
      <c r="C488" s="43"/>
      <c r="D488" s="106"/>
      <c r="E488" s="107"/>
      <c r="F488" s="108"/>
    </row>
    <row r="489" spans="1:6" s="31" customFormat="1" x14ac:dyDescent="0.25">
      <c r="A489" s="48"/>
      <c r="B489" s="49">
        <v>85415</v>
      </c>
      <c r="C489" s="31" t="s">
        <v>51</v>
      </c>
      <c r="D489" s="50">
        <f>SUM(D491:D493)</f>
        <v>53568</v>
      </c>
      <c r="E489" s="50">
        <f>SUM(E491:E493)</f>
        <v>31450</v>
      </c>
      <c r="F489" s="56">
        <f>E489/D489*100</f>
        <v>58.710424133811237</v>
      </c>
    </row>
    <row r="490" spans="1:6" x14ac:dyDescent="0.25">
      <c r="A490" s="35"/>
      <c r="B490" s="38"/>
      <c r="C490" t="s">
        <v>13</v>
      </c>
      <c r="D490" s="40"/>
      <c r="E490" s="14"/>
      <c r="F490" s="55"/>
    </row>
    <row r="491" spans="1:6" x14ac:dyDescent="0.25">
      <c r="A491" s="35"/>
      <c r="B491" s="38"/>
      <c r="C491" t="s">
        <v>118</v>
      </c>
      <c r="D491" s="40">
        <v>35000</v>
      </c>
      <c r="E491" s="14">
        <v>14550</v>
      </c>
      <c r="F491" s="55">
        <f>E491/D491*100</f>
        <v>41.571428571428569</v>
      </c>
    </row>
    <row r="492" spans="1:6" x14ac:dyDescent="0.25">
      <c r="A492" s="35"/>
      <c r="B492" s="38"/>
      <c r="C492" t="s">
        <v>119</v>
      </c>
      <c r="D492" s="40">
        <v>18568</v>
      </c>
      <c r="E492" s="22">
        <v>16900</v>
      </c>
      <c r="F492" s="55">
        <f>E492/D492*100</f>
        <v>91.016803102111155</v>
      </c>
    </row>
    <row r="493" spans="1:6" s="21" customFormat="1" x14ac:dyDescent="0.25">
      <c r="A493" s="38"/>
      <c r="B493" s="44"/>
      <c r="C493" s="104"/>
      <c r="D493" s="45"/>
      <c r="E493" s="113"/>
      <c r="F493" s="44"/>
    </row>
    <row r="494" spans="1:6" s="110" customFormat="1" x14ac:dyDescent="0.25">
      <c r="A494" s="87"/>
      <c r="B494" s="87"/>
      <c r="C494" s="111"/>
      <c r="D494" s="84"/>
      <c r="E494" s="112"/>
      <c r="F494" s="87"/>
    </row>
    <row r="495" spans="1:6" s="31" customFormat="1" x14ac:dyDescent="0.25">
      <c r="A495" s="48"/>
      <c r="B495" s="49">
        <v>85446</v>
      </c>
      <c r="C495" s="114" t="s">
        <v>120</v>
      </c>
      <c r="D495" s="50">
        <f>SUM(D497)</f>
        <v>1000</v>
      </c>
      <c r="E495" s="50">
        <f>SUM(E497)</f>
        <v>0</v>
      </c>
      <c r="F495" s="56">
        <f>E495/D495*100</f>
        <v>0</v>
      </c>
    </row>
    <row r="496" spans="1:6" x14ac:dyDescent="0.25">
      <c r="A496" s="35"/>
      <c r="B496" s="38"/>
      <c r="C496" t="s">
        <v>13</v>
      </c>
      <c r="D496" s="40"/>
      <c r="E496" s="14"/>
      <c r="F496" s="55"/>
    </row>
    <row r="497" spans="1:6" x14ac:dyDescent="0.25">
      <c r="A497" s="35"/>
      <c r="B497" s="38"/>
      <c r="C497" t="s">
        <v>57</v>
      </c>
      <c r="D497" s="40">
        <v>1000</v>
      </c>
      <c r="E497" s="14">
        <v>0</v>
      </c>
      <c r="F497" s="55">
        <f>E497/D497*100</f>
        <v>0</v>
      </c>
    </row>
    <row r="498" spans="1:6" x14ac:dyDescent="0.25">
      <c r="A498" s="43"/>
      <c r="B498" s="44"/>
      <c r="C498" s="19"/>
      <c r="D498" s="45"/>
      <c r="E498" s="20"/>
      <c r="F498" s="44"/>
    </row>
    <row r="499" spans="1:6" s="21" customFormat="1" x14ac:dyDescent="0.25">
      <c r="D499" s="22"/>
      <c r="E499" s="22"/>
    </row>
    <row r="500" spans="1:6" ht="15.75" thickBot="1" x14ac:dyDescent="0.3">
      <c r="A500" s="23" t="s">
        <v>0</v>
      </c>
      <c r="B500" s="16" t="s">
        <v>1</v>
      </c>
      <c r="C500" s="17" t="s">
        <v>2</v>
      </c>
      <c r="D500" s="18" t="s">
        <v>3</v>
      </c>
      <c r="E500" s="24" t="s">
        <v>4</v>
      </c>
      <c r="F500" s="130" t="s">
        <v>5</v>
      </c>
    </row>
    <row r="501" spans="1:6" s="31" customFormat="1" ht="15.75" thickTop="1" x14ac:dyDescent="0.25">
      <c r="A501" s="48">
        <v>900</v>
      </c>
      <c r="C501" s="31" t="s">
        <v>52</v>
      </c>
      <c r="D501" s="50">
        <f>SUM(D504+D523+D531+D536+D542+D552+D558)</f>
        <v>2088800</v>
      </c>
      <c r="E501" s="50">
        <f>SUM(E504+E523+E531+E536+E542+E552+E558)</f>
        <v>1141446.7</v>
      </c>
      <c r="F501" s="56">
        <f>E501/D501*100</f>
        <v>54.646050363845269</v>
      </c>
    </row>
    <row r="502" spans="1:6" s="31" customFormat="1" ht="15.75" thickBot="1" x14ac:dyDescent="0.3">
      <c r="A502" s="48"/>
      <c r="B502" s="51"/>
      <c r="C502" s="51" t="s">
        <v>53</v>
      </c>
      <c r="D502" s="53"/>
      <c r="E502" s="54"/>
      <c r="F502" s="52"/>
    </row>
    <row r="503" spans="1:6" ht="15.75" thickTop="1" x14ac:dyDescent="0.25">
      <c r="A503" s="35"/>
      <c r="B503" s="37"/>
      <c r="D503" s="40"/>
      <c r="E503" s="14"/>
      <c r="F503" s="38"/>
    </row>
    <row r="504" spans="1:6" s="31" customFormat="1" x14ac:dyDescent="0.25">
      <c r="A504" s="48"/>
      <c r="B504" s="49">
        <v>90002</v>
      </c>
      <c r="C504" s="31" t="s">
        <v>121</v>
      </c>
      <c r="D504" s="50">
        <f>SUM(D506:D520)</f>
        <v>1000000</v>
      </c>
      <c r="E504" s="50">
        <f>SUM(E506:E520)</f>
        <v>494975.58999999997</v>
      </c>
      <c r="F504" s="56">
        <f>E504/D504*100</f>
        <v>49.497558999999995</v>
      </c>
    </row>
    <row r="505" spans="1:6" x14ac:dyDescent="0.25">
      <c r="A505" s="35"/>
      <c r="B505" s="38"/>
      <c r="C505" t="s">
        <v>13</v>
      </c>
      <c r="D505" s="40"/>
      <c r="E505" s="14"/>
      <c r="F505" s="55"/>
    </row>
    <row r="506" spans="1:6" x14ac:dyDescent="0.25">
      <c r="A506" s="35"/>
      <c r="B506" s="38"/>
      <c r="C506" s="71" t="s">
        <v>85</v>
      </c>
      <c r="D506" s="40">
        <v>3000</v>
      </c>
      <c r="E506" s="14">
        <v>0</v>
      </c>
      <c r="F506" s="55">
        <f t="shared" ref="F506:F515" si="24">E506/D506*100</f>
        <v>0</v>
      </c>
    </row>
    <row r="507" spans="1:6" x14ac:dyDescent="0.25">
      <c r="A507" s="35"/>
      <c r="B507" s="38"/>
      <c r="C507" t="s">
        <v>66</v>
      </c>
      <c r="D507" s="40">
        <v>135500</v>
      </c>
      <c r="E507" s="14">
        <v>58345.04</v>
      </c>
      <c r="F507" s="55">
        <f t="shared" si="24"/>
        <v>43.059070110701107</v>
      </c>
    </row>
    <row r="508" spans="1:6" x14ac:dyDescent="0.25">
      <c r="A508" s="35"/>
      <c r="B508" s="38"/>
      <c r="C508" t="s">
        <v>67</v>
      </c>
      <c r="D508" s="40">
        <v>15000</v>
      </c>
      <c r="E508" s="14">
        <v>8400.61</v>
      </c>
      <c r="F508" s="55">
        <f t="shared" si="24"/>
        <v>56.004066666666674</v>
      </c>
    </row>
    <row r="509" spans="1:6" x14ac:dyDescent="0.25">
      <c r="A509" s="35"/>
      <c r="B509" s="38"/>
      <c r="C509" t="s">
        <v>68</v>
      </c>
      <c r="D509" s="40">
        <v>26000</v>
      </c>
      <c r="E509" s="14">
        <v>11396.92</v>
      </c>
      <c r="F509" s="55">
        <f t="shared" si="24"/>
        <v>43.834307692307696</v>
      </c>
    </row>
    <row r="510" spans="1:6" x14ac:dyDescent="0.25">
      <c r="A510" s="35"/>
      <c r="B510" s="38"/>
      <c r="C510" t="s">
        <v>69</v>
      </c>
      <c r="D510" s="40">
        <v>3500</v>
      </c>
      <c r="E510" s="14">
        <v>1624.34</v>
      </c>
      <c r="F510" s="55">
        <f t="shared" si="24"/>
        <v>46.40971428571428</v>
      </c>
    </row>
    <row r="511" spans="1:6" x14ac:dyDescent="0.25">
      <c r="A511" s="35"/>
      <c r="B511" s="38"/>
      <c r="C511" s="71" t="s">
        <v>75</v>
      </c>
      <c r="D511" s="40">
        <v>5000</v>
      </c>
      <c r="E511" s="14">
        <v>0</v>
      </c>
      <c r="F511" s="55">
        <f t="shared" si="24"/>
        <v>0</v>
      </c>
    </row>
    <row r="512" spans="1:6" x14ac:dyDescent="0.25">
      <c r="A512" s="35"/>
      <c r="B512" s="38"/>
      <c r="C512" t="s">
        <v>58</v>
      </c>
      <c r="D512" s="40">
        <v>20000</v>
      </c>
      <c r="E512" s="14">
        <v>12461</v>
      </c>
      <c r="F512" s="55">
        <f t="shared" si="24"/>
        <v>62.305</v>
      </c>
    </row>
    <row r="513" spans="1:6" x14ac:dyDescent="0.25">
      <c r="A513" s="35"/>
      <c r="B513" s="38"/>
      <c r="C513" t="s">
        <v>76</v>
      </c>
      <c r="D513" s="40">
        <v>10000</v>
      </c>
      <c r="E513" s="14">
        <v>2540.77</v>
      </c>
      <c r="F513" s="55">
        <f t="shared" si="24"/>
        <v>25.407699999999998</v>
      </c>
    </row>
    <row r="514" spans="1:6" x14ac:dyDescent="0.25">
      <c r="A514" s="35"/>
      <c r="B514" s="38"/>
      <c r="C514" t="s">
        <v>77</v>
      </c>
      <c r="D514" s="40">
        <v>10000</v>
      </c>
      <c r="E514" s="14">
        <v>0</v>
      </c>
      <c r="F514" s="55">
        <f t="shared" si="24"/>
        <v>0</v>
      </c>
    </row>
    <row r="515" spans="1:6" x14ac:dyDescent="0.25">
      <c r="A515" s="35"/>
      <c r="B515" s="38"/>
      <c r="C515" t="s">
        <v>78</v>
      </c>
      <c r="D515" s="40">
        <v>1000</v>
      </c>
      <c r="E515" s="14">
        <v>346</v>
      </c>
      <c r="F515" s="55">
        <f t="shared" si="24"/>
        <v>34.599999999999994</v>
      </c>
    </row>
    <row r="516" spans="1:6" x14ac:dyDescent="0.25">
      <c r="A516" s="35"/>
      <c r="B516" s="38"/>
      <c r="C516" t="s">
        <v>57</v>
      </c>
      <c r="D516" s="40">
        <v>760624</v>
      </c>
      <c r="E516" s="14">
        <v>396086.43</v>
      </c>
      <c r="F516" s="55">
        <f>E516/D516*100</f>
        <v>52.073880129998528</v>
      </c>
    </row>
    <row r="517" spans="1:6" x14ac:dyDescent="0.25">
      <c r="A517" s="35"/>
      <c r="B517" s="38"/>
      <c r="C517" t="s">
        <v>79</v>
      </c>
      <c r="D517" s="40">
        <v>3500</v>
      </c>
      <c r="E517" s="14">
        <v>359.48</v>
      </c>
      <c r="F517" s="55">
        <f>E517/D517*100</f>
        <v>10.270857142857142</v>
      </c>
    </row>
    <row r="518" spans="1:6" x14ac:dyDescent="0.25">
      <c r="A518" s="35"/>
      <c r="B518" s="38"/>
      <c r="C518" t="s">
        <v>81</v>
      </c>
      <c r="D518" s="40"/>
      <c r="E518" s="22"/>
      <c r="F518" s="55"/>
    </row>
    <row r="519" spans="1:6" x14ac:dyDescent="0.25">
      <c r="A519" s="35"/>
      <c r="B519" s="38"/>
      <c r="C519" t="s">
        <v>70</v>
      </c>
      <c r="D519" s="40">
        <v>2500</v>
      </c>
      <c r="E519" s="14">
        <v>115</v>
      </c>
      <c r="F519" s="55">
        <f>E519/D519*100</f>
        <v>4.5999999999999996</v>
      </c>
    </row>
    <row r="520" spans="1:6" x14ac:dyDescent="0.25">
      <c r="A520" s="35"/>
      <c r="B520" s="38"/>
      <c r="C520" t="s">
        <v>71</v>
      </c>
      <c r="D520" s="40">
        <v>4376</v>
      </c>
      <c r="E520" s="14">
        <v>3300</v>
      </c>
      <c r="F520" s="55">
        <f>E520/D520*100</f>
        <v>75.411334552102375</v>
      </c>
    </row>
    <row r="521" spans="1:6" x14ac:dyDescent="0.25">
      <c r="A521" s="35"/>
      <c r="B521" s="44"/>
      <c r="C521" s="19"/>
      <c r="D521" s="45"/>
      <c r="E521" s="20"/>
      <c r="F521" s="58"/>
    </row>
    <row r="522" spans="1:6" x14ac:dyDescent="0.25">
      <c r="A522" s="35"/>
      <c r="B522" s="38"/>
      <c r="D522" s="40"/>
      <c r="E522" s="14"/>
      <c r="F522" s="55"/>
    </row>
    <row r="523" spans="1:6" s="31" customFormat="1" x14ac:dyDescent="0.25">
      <c r="A523" s="48"/>
      <c r="B523" s="49">
        <v>90003</v>
      </c>
      <c r="C523" s="31" t="s">
        <v>122</v>
      </c>
      <c r="D523" s="50">
        <f>SUM(D525:D528)</f>
        <v>220000</v>
      </c>
      <c r="E523" s="50">
        <f>SUM(E528)</f>
        <v>95000</v>
      </c>
      <c r="F523" s="55">
        <f>E523/D523*100</f>
        <v>43.18181818181818</v>
      </c>
    </row>
    <row r="524" spans="1:6" x14ac:dyDescent="0.25">
      <c r="A524" s="35"/>
      <c r="B524" s="38"/>
      <c r="C524" t="s">
        <v>13</v>
      </c>
      <c r="D524" s="40"/>
      <c r="E524" s="14"/>
      <c r="F524" s="55"/>
    </row>
    <row r="525" spans="1:6" x14ac:dyDescent="0.25">
      <c r="A525" s="35"/>
      <c r="B525" s="38"/>
      <c r="C525" t="s">
        <v>66</v>
      </c>
      <c r="D525" s="40">
        <v>18000</v>
      </c>
      <c r="E525" s="14">
        <v>0</v>
      </c>
      <c r="F525" s="55">
        <f t="shared" ref="F525:F527" si="25">E525/D525*100</f>
        <v>0</v>
      </c>
    </row>
    <row r="526" spans="1:6" x14ac:dyDescent="0.25">
      <c r="A526" s="35"/>
      <c r="B526" s="38"/>
      <c r="C526" t="s">
        <v>68</v>
      </c>
      <c r="D526" s="40">
        <v>1500</v>
      </c>
      <c r="E526" s="14">
        <v>0</v>
      </c>
      <c r="F526" s="55">
        <f t="shared" si="25"/>
        <v>0</v>
      </c>
    </row>
    <row r="527" spans="1:6" x14ac:dyDescent="0.25">
      <c r="A527" s="35"/>
      <c r="B527" s="38"/>
      <c r="C527" t="s">
        <v>69</v>
      </c>
      <c r="D527" s="40">
        <v>500</v>
      </c>
      <c r="E527" s="14">
        <v>0</v>
      </c>
      <c r="F527" s="55">
        <f t="shared" si="25"/>
        <v>0</v>
      </c>
    </row>
    <row r="528" spans="1:6" x14ac:dyDescent="0.25">
      <c r="A528" s="35"/>
      <c r="B528" s="38"/>
      <c r="C528" t="s">
        <v>57</v>
      </c>
      <c r="D528" s="40">
        <v>200000</v>
      </c>
      <c r="E528" s="14">
        <v>95000</v>
      </c>
      <c r="F528" s="55">
        <f>E528/D528*100</f>
        <v>47.5</v>
      </c>
    </row>
    <row r="529" spans="1:6" x14ac:dyDescent="0.25">
      <c r="A529" s="35"/>
      <c r="B529" s="44"/>
      <c r="C529" s="19"/>
      <c r="D529" s="45"/>
      <c r="E529" s="20"/>
      <c r="F529" s="58"/>
    </row>
    <row r="530" spans="1:6" x14ac:dyDescent="0.25">
      <c r="A530" s="35"/>
      <c r="B530" s="38"/>
      <c r="D530" s="40"/>
      <c r="E530" s="14"/>
      <c r="F530" s="55"/>
    </row>
    <row r="531" spans="1:6" s="31" customFormat="1" x14ac:dyDescent="0.25">
      <c r="A531" s="48"/>
      <c r="B531" s="49">
        <v>90004</v>
      </c>
      <c r="C531" s="31" t="s">
        <v>123</v>
      </c>
      <c r="D531" s="50">
        <f>SUM(D533)</f>
        <v>75000</v>
      </c>
      <c r="E531" s="50">
        <f>SUM(E533)</f>
        <v>20000</v>
      </c>
      <c r="F531" s="55">
        <f>E531/D531*100</f>
        <v>26.666666666666668</v>
      </c>
    </row>
    <row r="532" spans="1:6" x14ac:dyDescent="0.25">
      <c r="A532" s="35"/>
      <c r="B532" s="38"/>
      <c r="C532" t="s">
        <v>13</v>
      </c>
      <c r="D532" s="40"/>
      <c r="E532" s="14"/>
      <c r="F532" s="55"/>
    </row>
    <row r="533" spans="1:6" x14ac:dyDescent="0.25">
      <c r="A533" s="35"/>
      <c r="B533" s="38"/>
      <c r="C533" t="s">
        <v>57</v>
      </c>
      <c r="D533" s="40">
        <v>75000</v>
      </c>
      <c r="E533" s="14">
        <v>20000</v>
      </c>
      <c r="F533" s="55">
        <f>E533/D533*100</f>
        <v>26.666666666666668</v>
      </c>
    </row>
    <row r="534" spans="1:6" x14ac:dyDescent="0.25">
      <c r="A534" s="35"/>
      <c r="B534" s="44"/>
      <c r="C534" s="19"/>
      <c r="D534" s="45"/>
      <c r="E534" s="20"/>
      <c r="F534" s="58"/>
    </row>
    <row r="535" spans="1:6" x14ac:dyDescent="0.25">
      <c r="A535" s="35"/>
      <c r="B535" s="38"/>
      <c r="D535" s="40"/>
      <c r="E535" s="14"/>
      <c r="F535" s="55"/>
    </row>
    <row r="536" spans="1:6" s="31" customFormat="1" x14ac:dyDescent="0.25">
      <c r="A536" s="48"/>
      <c r="B536" s="49">
        <v>90015</v>
      </c>
      <c r="C536" s="31" t="s">
        <v>124</v>
      </c>
      <c r="D536" s="50">
        <f>SUM(D538:D540)</f>
        <v>240000</v>
      </c>
      <c r="E536" s="50">
        <f>SUM(E538:E540)</f>
        <v>126481.48999999999</v>
      </c>
      <c r="F536" s="56">
        <f>E536/D536*100</f>
        <v>52.700620833333332</v>
      </c>
    </row>
    <row r="537" spans="1:6" x14ac:dyDescent="0.25">
      <c r="A537" s="35"/>
      <c r="B537" s="38"/>
      <c r="C537" t="s">
        <v>13</v>
      </c>
      <c r="D537" s="40"/>
      <c r="E537" s="14"/>
      <c r="F537" s="55"/>
    </row>
    <row r="538" spans="1:6" x14ac:dyDescent="0.25">
      <c r="A538" s="35"/>
      <c r="B538" s="38"/>
      <c r="C538" t="s">
        <v>76</v>
      </c>
      <c r="D538" s="40">
        <v>120000</v>
      </c>
      <c r="E538" s="14">
        <v>86736.2</v>
      </c>
      <c r="F538" s="55">
        <f>E538/D538*100</f>
        <v>72.280166666666673</v>
      </c>
    </row>
    <row r="539" spans="1:6" x14ac:dyDescent="0.25">
      <c r="A539" s="35"/>
      <c r="B539" s="38"/>
      <c r="C539" t="s">
        <v>77</v>
      </c>
      <c r="D539" s="40">
        <v>120000</v>
      </c>
      <c r="E539" s="14">
        <v>39745.29</v>
      </c>
      <c r="F539" s="55">
        <f>E539/D539*100</f>
        <v>33.121074999999998</v>
      </c>
    </row>
    <row r="540" spans="1:6" x14ac:dyDescent="0.25">
      <c r="A540" s="35"/>
      <c r="B540" s="44"/>
      <c r="C540" s="19"/>
      <c r="D540" s="45"/>
      <c r="E540" s="20"/>
      <c r="F540" s="58"/>
    </row>
    <row r="541" spans="1:6" x14ac:dyDescent="0.25">
      <c r="A541" s="35"/>
      <c r="B541" s="38"/>
      <c r="D541" s="40"/>
      <c r="E541" s="14"/>
      <c r="F541" s="55"/>
    </row>
    <row r="542" spans="1:6" s="31" customFormat="1" x14ac:dyDescent="0.25">
      <c r="A542" s="48"/>
      <c r="B542" s="49">
        <v>90017</v>
      </c>
      <c r="C542" s="31" t="s">
        <v>125</v>
      </c>
      <c r="D542" s="50">
        <f>SUM(D544)</f>
        <v>240000</v>
      </c>
      <c r="E542" s="50">
        <f>SUM(E544)</f>
        <v>185000</v>
      </c>
      <c r="F542" s="55">
        <f>E542/D542*100</f>
        <v>77.083333333333343</v>
      </c>
    </row>
    <row r="543" spans="1:6" x14ac:dyDescent="0.25">
      <c r="A543" s="35"/>
      <c r="B543" s="38"/>
      <c r="C543" t="s">
        <v>13</v>
      </c>
      <c r="D543" s="40"/>
      <c r="E543" s="14"/>
      <c r="F543" s="55"/>
    </row>
    <row r="544" spans="1:6" x14ac:dyDescent="0.25">
      <c r="A544" s="35"/>
      <c r="B544" s="38"/>
      <c r="C544" t="s">
        <v>126</v>
      </c>
      <c r="D544" s="40">
        <v>240000</v>
      </c>
      <c r="E544" s="14">
        <v>185000</v>
      </c>
      <c r="F544" s="55">
        <f>E544/D544*100</f>
        <v>77.083333333333343</v>
      </c>
    </row>
    <row r="545" spans="1:6" x14ac:dyDescent="0.25">
      <c r="A545" s="35"/>
      <c r="B545" s="38"/>
      <c r="C545" t="s">
        <v>127</v>
      </c>
      <c r="D545" s="40"/>
      <c r="E545" s="14"/>
      <c r="F545" s="55"/>
    </row>
    <row r="546" spans="1:6" x14ac:dyDescent="0.25">
      <c r="A546" s="43"/>
      <c r="B546" s="44"/>
      <c r="C546" s="19"/>
      <c r="D546" s="45"/>
      <c r="E546" s="20"/>
      <c r="F546" s="58"/>
    </row>
    <row r="547" spans="1:6" s="21" customFormat="1" x14ac:dyDescent="0.25">
      <c r="D547" s="22"/>
      <c r="E547" s="22"/>
      <c r="F547" s="115"/>
    </row>
    <row r="548" spans="1:6" s="21" customFormat="1" x14ac:dyDescent="0.25">
      <c r="D548" s="22"/>
      <c r="E548" s="22"/>
      <c r="F548" s="115"/>
    </row>
    <row r="549" spans="1:6" s="21" customFormat="1" x14ac:dyDescent="0.25">
      <c r="D549" s="22"/>
      <c r="E549" s="22"/>
      <c r="F549" s="115"/>
    </row>
    <row r="550" spans="1:6" s="30" customFormat="1" x14ac:dyDescent="0.25">
      <c r="A550" s="25" t="s">
        <v>0</v>
      </c>
      <c r="B550" s="26" t="s">
        <v>1</v>
      </c>
      <c r="C550" s="27" t="s">
        <v>2</v>
      </c>
      <c r="D550" s="28" t="s">
        <v>3</v>
      </c>
      <c r="E550" s="29" t="s">
        <v>4</v>
      </c>
      <c r="F550" s="26" t="s">
        <v>5</v>
      </c>
    </row>
    <row r="551" spans="1:6" x14ac:dyDescent="0.25">
      <c r="A551" s="35"/>
      <c r="B551" s="38"/>
      <c r="D551" s="40"/>
      <c r="E551" s="14"/>
      <c r="F551" s="55"/>
    </row>
    <row r="552" spans="1:6" s="31" customFormat="1" x14ac:dyDescent="0.25">
      <c r="A552" s="48"/>
      <c r="B552" s="49">
        <v>90019</v>
      </c>
      <c r="C552" s="31" t="s">
        <v>128</v>
      </c>
      <c r="D552" s="50">
        <f>SUM(D555)</f>
        <v>20000</v>
      </c>
      <c r="E552" s="32">
        <f>SUM(E555)</f>
        <v>1984</v>
      </c>
      <c r="F552" s="56">
        <f>E552/D552*100</f>
        <v>9.92</v>
      </c>
    </row>
    <row r="553" spans="1:6" s="31" customFormat="1" x14ac:dyDescent="0.25">
      <c r="A553" s="48"/>
      <c r="B553" s="49"/>
      <c r="C553" s="31" t="s">
        <v>129</v>
      </c>
      <c r="D553" s="50"/>
      <c r="E553" s="32"/>
      <c r="F553" s="56"/>
    </row>
    <row r="554" spans="1:6" x14ac:dyDescent="0.25">
      <c r="A554" s="35"/>
      <c r="B554" s="38"/>
      <c r="C554" t="s">
        <v>13</v>
      </c>
      <c r="D554" s="40"/>
      <c r="E554" s="14"/>
      <c r="F554" s="38"/>
    </row>
    <row r="555" spans="1:6" x14ac:dyDescent="0.25">
      <c r="A555" s="35"/>
      <c r="B555" s="38"/>
      <c r="C555" t="s">
        <v>57</v>
      </c>
      <c r="D555" s="40">
        <v>20000</v>
      </c>
      <c r="E555" s="14">
        <v>1984</v>
      </c>
      <c r="F555" s="55">
        <f>E555/D555*100</f>
        <v>9.92</v>
      </c>
    </row>
    <row r="556" spans="1:6" x14ac:dyDescent="0.25">
      <c r="A556" s="35"/>
      <c r="B556" s="44"/>
      <c r="C556" s="19"/>
      <c r="D556" s="45"/>
      <c r="E556" s="20"/>
      <c r="F556" s="44"/>
    </row>
    <row r="557" spans="1:6" x14ac:dyDescent="0.25">
      <c r="A557" s="35"/>
      <c r="B557" s="38"/>
      <c r="D557" s="40"/>
      <c r="E557" s="14"/>
      <c r="F557" s="38"/>
    </row>
    <row r="558" spans="1:6" s="31" customFormat="1" x14ac:dyDescent="0.25">
      <c r="A558" s="48"/>
      <c r="B558" s="49">
        <v>90095</v>
      </c>
      <c r="C558" s="31" t="s">
        <v>36</v>
      </c>
      <c r="D558" s="50">
        <f>SUM(D560:D563)</f>
        <v>293800</v>
      </c>
      <c r="E558" s="50">
        <f>SUM(E560:E563)</f>
        <v>218005.62</v>
      </c>
      <c r="F558" s="56">
        <f>E558/D558*100</f>
        <v>74.202049012933969</v>
      </c>
    </row>
    <row r="559" spans="1:6" x14ac:dyDescent="0.25">
      <c r="A559" s="35"/>
      <c r="B559" s="38"/>
      <c r="C559" t="s">
        <v>13</v>
      </c>
      <c r="D559" s="40"/>
      <c r="E559" s="14"/>
      <c r="F559" s="38"/>
    </row>
    <row r="560" spans="1:6" x14ac:dyDescent="0.25">
      <c r="A560" s="35"/>
      <c r="B560" s="38"/>
      <c r="C560" t="s">
        <v>58</v>
      </c>
      <c r="D560" s="40">
        <v>17000</v>
      </c>
      <c r="E560" s="14">
        <v>9645.93</v>
      </c>
      <c r="F560" s="55">
        <f t="shared" ref="F560:F563" si="26">E560/D560*100</f>
        <v>56.740764705882349</v>
      </c>
    </row>
    <row r="561" spans="1:6" x14ac:dyDescent="0.25">
      <c r="A561" s="35"/>
      <c r="B561" s="38"/>
      <c r="C561" t="s">
        <v>76</v>
      </c>
      <c r="D561" s="40">
        <v>23530</v>
      </c>
      <c r="E561" s="14">
        <v>23123.599999999999</v>
      </c>
      <c r="F561" s="55">
        <f t="shared" si="26"/>
        <v>98.272843178920525</v>
      </c>
    </row>
    <row r="562" spans="1:6" x14ac:dyDescent="0.25">
      <c r="A562" s="35"/>
      <c r="B562" s="38"/>
      <c r="C562" t="s">
        <v>57</v>
      </c>
      <c r="D562" s="40">
        <v>213270</v>
      </c>
      <c r="E562" s="14">
        <v>153576.15</v>
      </c>
      <c r="F562" s="55">
        <f t="shared" si="26"/>
        <v>72.01019834013222</v>
      </c>
    </row>
    <row r="563" spans="1:6" x14ac:dyDescent="0.25">
      <c r="A563" s="35"/>
      <c r="B563" s="38"/>
      <c r="C563" s="21" t="s">
        <v>84</v>
      </c>
      <c r="D563" s="40">
        <v>40000</v>
      </c>
      <c r="E563" s="22">
        <v>31659.94</v>
      </c>
      <c r="F563" s="55">
        <f t="shared" si="26"/>
        <v>79.149850000000001</v>
      </c>
    </row>
    <row r="564" spans="1:6" ht="15.75" thickBot="1" x14ac:dyDescent="0.3">
      <c r="A564" s="39"/>
      <c r="B564" s="13"/>
      <c r="C564" s="39"/>
      <c r="D564" s="15"/>
      <c r="E564" s="41"/>
      <c r="F564" s="73"/>
    </row>
    <row r="565" spans="1:6" s="30" customFormat="1" ht="15.75" thickTop="1" x14ac:dyDescent="0.25">
      <c r="A565" s="89"/>
      <c r="B565" s="76"/>
      <c r="C565" s="76"/>
      <c r="D565" s="83"/>
      <c r="E565" s="77"/>
      <c r="F565" s="86"/>
    </row>
    <row r="566" spans="1:6" s="80" customFormat="1" ht="15.75" thickBot="1" x14ac:dyDescent="0.3">
      <c r="A566" s="116">
        <v>921</v>
      </c>
      <c r="B566" s="81"/>
      <c r="C566" s="81" t="s">
        <v>130</v>
      </c>
      <c r="D566" s="92">
        <f>SUM(D568+D575)</f>
        <v>410000</v>
      </c>
      <c r="E566" s="92">
        <f>SUM(E568+E575)</f>
        <v>139800</v>
      </c>
      <c r="F566" s="57">
        <f>E566/D566*100</f>
        <v>34.09756097560976</v>
      </c>
    </row>
    <row r="567" spans="1:6" ht="15.75" thickTop="1" x14ac:dyDescent="0.25">
      <c r="A567" s="35"/>
      <c r="B567" s="38"/>
      <c r="D567" s="40"/>
      <c r="E567" s="14"/>
      <c r="F567" s="55"/>
    </row>
    <row r="568" spans="1:6" s="31" customFormat="1" x14ac:dyDescent="0.25">
      <c r="A568" s="48"/>
      <c r="B568" s="49">
        <v>92105</v>
      </c>
      <c r="C568" s="31" t="s">
        <v>131</v>
      </c>
      <c r="D568" s="50">
        <f>SUM(D570:D573)</f>
        <v>130000</v>
      </c>
      <c r="E568" s="50">
        <f>SUM(E570:E573)</f>
        <v>0</v>
      </c>
      <c r="F568" s="56">
        <f>E568/D568*100</f>
        <v>0</v>
      </c>
    </row>
    <row r="569" spans="1:6" x14ac:dyDescent="0.25">
      <c r="A569" s="35"/>
      <c r="B569" s="38"/>
      <c r="C569" t="s">
        <v>13</v>
      </c>
      <c r="D569" s="40"/>
      <c r="E569" s="14"/>
      <c r="F569" s="55"/>
    </row>
    <row r="570" spans="1:6" x14ac:dyDescent="0.25">
      <c r="A570" s="35"/>
      <c r="B570" s="38"/>
      <c r="C570" t="s">
        <v>62</v>
      </c>
      <c r="D570" s="40">
        <v>50000</v>
      </c>
      <c r="E570" s="14">
        <v>0</v>
      </c>
      <c r="F570" s="55">
        <f>E570/D570*100</f>
        <v>0</v>
      </c>
    </row>
    <row r="571" spans="1:6" x14ac:dyDescent="0.25">
      <c r="A571" s="35"/>
      <c r="B571" s="38"/>
      <c r="C571" t="s">
        <v>58</v>
      </c>
      <c r="D571" s="40">
        <v>5000</v>
      </c>
      <c r="E571" s="14">
        <v>0</v>
      </c>
      <c r="F571" s="55">
        <f>E571/D571*100</f>
        <v>0</v>
      </c>
    </row>
    <row r="572" spans="1:6" x14ac:dyDescent="0.25">
      <c r="A572" s="35"/>
      <c r="B572" s="38"/>
      <c r="C572" t="s">
        <v>57</v>
      </c>
      <c r="D572" s="40">
        <v>75000</v>
      </c>
      <c r="E572" s="14">
        <v>0</v>
      </c>
      <c r="F572" s="55">
        <f>E572/D572*100</f>
        <v>0</v>
      </c>
    </row>
    <row r="573" spans="1:6" x14ac:dyDescent="0.25">
      <c r="A573" s="35"/>
      <c r="B573" s="44"/>
      <c r="C573" s="19"/>
      <c r="D573" s="45"/>
      <c r="E573" s="20"/>
      <c r="F573" s="58"/>
    </row>
    <row r="574" spans="1:6" x14ac:dyDescent="0.25">
      <c r="A574" s="35"/>
      <c r="B574" s="38"/>
      <c r="D574" s="40"/>
      <c r="E574" s="14"/>
      <c r="F574" s="55"/>
    </row>
    <row r="575" spans="1:6" s="31" customFormat="1" x14ac:dyDescent="0.25">
      <c r="A575" s="48"/>
      <c r="B575" s="49">
        <v>92116</v>
      </c>
      <c r="C575" s="31" t="s">
        <v>132</v>
      </c>
      <c r="D575" s="50">
        <f>SUM(D577)</f>
        <v>280000</v>
      </c>
      <c r="E575" s="50">
        <f>SUM(E577)</f>
        <v>139800</v>
      </c>
      <c r="F575" s="56">
        <f>E575/D575*100</f>
        <v>49.928571428571431</v>
      </c>
    </row>
    <row r="576" spans="1:6" x14ac:dyDescent="0.25">
      <c r="A576" s="35"/>
      <c r="B576" s="38"/>
      <c r="C576" t="s">
        <v>13</v>
      </c>
      <c r="D576" s="40"/>
      <c r="E576" s="14"/>
      <c r="F576" s="55"/>
    </row>
    <row r="577" spans="1:6" x14ac:dyDescent="0.25">
      <c r="A577" s="35"/>
      <c r="B577" s="38"/>
      <c r="C577" t="s">
        <v>133</v>
      </c>
      <c r="D577" s="40">
        <v>280000</v>
      </c>
      <c r="E577" s="14">
        <v>139800</v>
      </c>
      <c r="F577" s="55">
        <f>E577/D577*100</f>
        <v>49.928571428571431</v>
      </c>
    </row>
    <row r="578" spans="1:6" x14ac:dyDescent="0.25">
      <c r="A578" s="35"/>
      <c r="B578" s="38"/>
      <c r="C578" t="s">
        <v>134</v>
      </c>
      <c r="D578" s="40"/>
      <c r="E578" s="14"/>
      <c r="F578" s="55"/>
    </row>
    <row r="579" spans="1:6" ht="15.75" thickBot="1" x14ac:dyDescent="0.3">
      <c r="A579" s="36"/>
      <c r="B579" s="39"/>
      <c r="C579" s="13"/>
      <c r="D579" s="41"/>
      <c r="E579" s="15"/>
      <c r="F579" s="39"/>
    </row>
    <row r="580" spans="1:6" ht="15.75" thickTop="1" x14ac:dyDescent="0.25">
      <c r="A580" s="35"/>
      <c r="D580" s="40"/>
      <c r="E580" s="14"/>
      <c r="F580" s="38"/>
    </row>
    <row r="581" spans="1:6" s="31" customFormat="1" ht="15.75" thickBot="1" x14ac:dyDescent="0.3">
      <c r="A581" s="48">
        <v>926</v>
      </c>
      <c r="B581" s="51"/>
      <c r="C581" s="51" t="s">
        <v>54</v>
      </c>
      <c r="D581" s="53">
        <f>SUM(D583)</f>
        <v>488407</v>
      </c>
      <c r="E581" s="54">
        <f>SUM(E583)</f>
        <v>459847</v>
      </c>
      <c r="F581" s="57">
        <f>E581/D581*100</f>
        <v>94.152417962887512</v>
      </c>
    </row>
    <row r="582" spans="1:6" ht="15.75" thickTop="1" x14ac:dyDescent="0.25">
      <c r="A582" s="35"/>
      <c r="B582" s="37"/>
      <c r="D582" s="40"/>
      <c r="E582" s="14"/>
      <c r="F582" s="55"/>
    </row>
    <row r="583" spans="1:6" s="31" customFormat="1" x14ac:dyDescent="0.25">
      <c r="A583" s="48"/>
      <c r="B583" s="49">
        <v>92605</v>
      </c>
      <c r="C583" s="31" t="s">
        <v>55</v>
      </c>
      <c r="D583" s="50">
        <f>SUM(D585:D592)</f>
        <v>488407</v>
      </c>
      <c r="E583" s="50">
        <f>SUM(E585:E592)</f>
        <v>459847</v>
      </c>
      <c r="F583" s="56">
        <f>E583/D583*100</f>
        <v>94.152417962887512</v>
      </c>
    </row>
    <row r="584" spans="1:6" x14ac:dyDescent="0.25">
      <c r="A584" s="35"/>
      <c r="B584" s="38"/>
      <c r="C584" t="s">
        <v>13</v>
      </c>
      <c r="D584" s="40"/>
      <c r="E584" s="14"/>
      <c r="F584" s="55"/>
    </row>
    <row r="585" spans="1:6" x14ac:dyDescent="0.25">
      <c r="A585" s="35"/>
      <c r="B585" s="38"/>
      <c r="C585" t="s">
        <v>68</v>
      </c>
      <c r="D585" s="40">
        <v>230</v>
      </c>
      <c r="E585" s="14">
        <v>123.77</v>
      </c>
      <c r="F585" s="55">
        <f t="shared" ref="F585:F591" si="27">E585/D585*100</f>
        <v>53.813043478260866</v>
      </c>
    </row>
    <row r="586" spans="1:6" x14ac:dyDescent="0.25">
      <c r="A586" s="35"/>
      <c r="B586" s="38"/>
      <c r="C586" t="s">
        <v>69</v>
      </c>
      <c r="D586" s="40">
        <v>70</v>
      </c>
      <c r="E586" s="14">
        <v>0</v>
      </c>
      <c r="F586" s="55">
        <f t="shared" si="27"/>
        <v>0</v>
      </c>
    </row>
    <row r="587" spans="1:6" x14ac:dyDescent="0.25">
      <c r="A587" s="35"/>
      <c r="B587" s="38"/>
      <c r="C587" t="s">
        <v>62</v>
      </c>
      <c r="D587" s="40">
        <v>1700</v>
      </c>
      <c r="E587" s="14">
        <v>1650</v>
      </c>
      <c r="F587" s="55">
        <f t="shared" si="27"/>
        <v>97.058823529411768</v>
      </c>
    </row>
    <row r="588" spans="1:6" x14ac:dyDescent="0.25">
      <c r="A588" s="35"/>
      <c r="B588" s="38"/>
      <c r="C588" t="s">
        <v>58</v>
      </c>
      <c r="D588" s="40">
        <v>11000</v>
      </c>
      <c r="E588" s="14">
        <v>9797.4699999999993</v>
      </c>
      <c r="F588" s="55">
        <f t="shared" si="27"/>
        <v>89.067909090909083</v>
      </c>
    </row>
    <row r="589" spans="1:6" x14ac:dyDescent="0.25">
      <c r="A589" s="35"/>
      <c r="B589" s="38"/>
      <c r="C589" t="s">
        <v>57</v>
      </c>
      <c r="D589" s="40">
        <v>12000</v>
      </c>
      <c r="E589" s="14">
        <v>1892.9</v>
      </c>
      <c r="F589" s="55">
        <f t="shared" si="27"/>
        <v>15.774166666666666</v>
      </c>
    </row>
    <row r="590" spans="1:6" x14ac:dyDescent="0.25">
      <c r="A590" s="35"/>
      <c r="B590" s="38"/>
      <c r="C590" s="21" t="s">
        <v>60</v>
      </c>
      <c r="D590" s="40">
        <v>331305</v>
      </c>
      <c r="E590" s="14">
        <v>331305</v>
      </c>
      <c r="F590" s="55">
        <f t="shared" ref="F590" si="28">E590/D590*100</f>
        <v>100</v>
      </c>
    </row>
    <row r="591" spans="1:6" x14ac:dyDescent="0.25">
      <c r="A591" s="35"/>
      <c r="B591" s="38"/>
      <c r="C591" s="21" t="s">
        <v>61</v>
      </c>
      <c r="D591" s="40">
        <v>132102</v>
      </c>
      <c r="E591" s="14">
        <v>115077.86</v>
      </c>
      <c r="F591" s="55">
        <f t="shared" si="27"/>
        <v>87.112882469606816</v>
      </c>
    </row>
    <row r="592" spans="1:6" ht="15.75" thickBot="1" x14ac:dyDescent="0.3">
      <c r="A592" s="36"/>
      <c r="B592" s="39"/>
      <c r="C592" s="13"/>
      <c r="D592" s="41"/>
      <c r="E592" s="15"/>
      <c r="F592" s="39"/>
    </row>
    <row r="593" spans="1:6" ht="15.75" thickTop="1" x14ac:dyDescent="0.25">
      <c r="A593" s="35"/>
      <c r="D593" s="40"/>
      <c r="E593" s="14"/>
      <c r="F593" s="38"/>
    </row>
    <row r="594" spans="1:6" s="31" customFormat="1" x14ac:dyDescent="0.25">
      <c r="A594" s="48"/>
      <c r="C594" s="31" t="s">
        <v>135</v>
      </c>
      <c r="D594" s="50">
        <f>SUM(D10+D23+D34+D43+D57+D120+D153+D202+D209+D216+D332+D359+D457+D477+D501+D566+D581)</f>
        <v>15407393</v>
      </c>
      <c r="E594" s="50">
        <f>SUM(E10+E23+E34+E43+E57+E120+E153+E202+E209+E216+E332+E359+E457+E477+E501+E566+E581)</f>
        <v>7916831.7700000014</v>
      </c>
      <c r="F594" s="56">
        <f>E594/D594*100</f>
        <v>51.383331170951507</v>
      </c>
    </row>
    <row r="595" spans="1:6" ht="15.75" thickBot="1" x14ac:dyDescent="0.3">
      <c r="A595" s="36"/>
      <c r="B595" s="13"/>
      <c r="C595" s="13"/>
      <c r="D595" s="41"/>
      <c r="E595" s="15"/>
      <c r="F595" s="39"/>
    </row>
    <row r="596" spans="1:6" ht="15.75" thickTop="1" x14ac:dyDescent="0.25">
      <c r="D596" s="14"/>
      <c r="E596" s="14"/>
    </row>
    <row r="597" spans="1:6" x14ac:dyDescent="0.25">
      <c r="D597" s="14"/>
      <c r="E597" s="14"/>
    </row>
    <row r="598" spans="1:6" x14ac:dyDescent="0.25">
      <c r="D598" s="14"/>
      <c r="E598" s="14"/>
    </row>
    <row r="599" spans="1:6" x14ac:dyDescent="0.25">
      <c r="D599" s="14"/>
      <c r="E599" s="14"/>
    </row>
    <row r="600" spans="1:6" x14ac:dyDescent="0.25">
      <c r="D600" s="14"/>
      <c r="E600" s="14"/>
    </row>
    <row r="601" spans="1:6" x14ac:dyDescent="0.25">
      <c r="D601" s="14"/>
      <c r="E601" s="14"/>
    </row>
    <row r="602" spans="1:6" x14ac:dyDescent="0.25">
      <c r="D602" s="14"/>
      <c r="E602" s="14"/>
    </row>
    <row r="603" spans="1:6" x14ac:dyDescent="0.25">
      <c r="D603" s="14"/>
      <c r="E603" s="14"/>
    </row>
    <row r="604" spans="1:6" x14ac:dyDescent="0.25">
      <c r="D604" s="14"/>
      <c r="E604" s="14"/>
    </row>
    <row r="605" spans="1:6" x14ac:dyDescent="0.25">
      <c r="D605" s="14"/>
      <c r="E605" s="14"/>
    </row>
    <row r="606" spans="1:6" x14ac:dyDescent="0.25">
      <c r="D606" s="14"/>
      <c r="E606" s="14"/>
    </row>
    <row r="607" spans="1:6" x14ac:dyDescent="0.25">
      <c r="D607" s="14"/>
      <c r="E607" s="14"/>
    </row>
    <row r="608" spans="1:6" x14ac:dyDescent="0.25">
      <c r="D608" s="14"/>
      <c r="E608" s="14"/>
    </row>
    <row r="609" spans="4:5" x14ac:dyDescent="0.25">
      <c r="D609" s="14"/>
      <c r="E609" s="14"/>
    </row>
    <row r="610" spans="4:5" x14ac:dyDescent="0.25">
      <c r="D610" s="14"/>
      <c r="E610" s="14"/>
    </row>
    <row r="611" spans="4:5" x14ac:dyDescent="0.25">
      <c r="D611" s="14"/>
      <c r="E611" s="14"/>
    </row>
    <row r="612" spans="4:5" x14ac:dyDescent="0.25">
      <c r="D612" s="14"/>
      <c r="E612" s="14"/>
    </row>
    <row r="613" spans="4:5" x14ac:dyDescent="0.25">
      <c r="D613" s="14"/>
      <c r="E613" s="14"/>
    </row>
    <row r="614" spans="4:5" x14ac:dyDescent="0.25">
      <c r="D614" s="14"/>
      <c r="E614" s="14"/>
    </row>
    <row r="615" spans="4:5" x14ac:dyDescent="0.25">
      <c r="D615" s="14"/>
      <c r="E615" s="14"/>
    </row>
    <row r="616" spans="4:5" x14ac:dyDescent="0.25">
      <c r="D616" s="14"/>
      <c r="E616" s="14"/>
    </row>
    <row r="617" spans="4:5" x14ac:dyDescent="0.25">
      <c r="D617" s="14"/>
      <c r="E617" s="14"/>
    </row>
    <row r="618" spans="4:5" x14ac:dyDescent="0.25">
      <c r="D618" s="14"/>
      <c r="E618" s="14"/>
    </row>
    <row r="619" spans="4:5" x14ac:dyDescent="0.25">
      <c r="D619" s="14"/>
      <c r="E619" s="14"/>
    </row>
    <row r="620" spans="4:5" x14ac:dyDescent="0.25">
      <c r="D620" s="14"/>
      <c r="E620" s="14"/>
    </row>
    <row r="621" spans="4:5" x14ac:dyDescent="0.25">
      <c r="D621" s="14"/>
      <c r="E621" s="14"/>
    </row>
    <row r="622" spans="4:5" x14ac:dyDescent="0.25">
      <c r="D622" s="14"/>
      <c r="E622" s="14"/>
    </row>
    <row r="623" spans="4:5" x14ac:dyDescent="0.25">
      <c r="D623" s="14"/>
      <c r="E623" s="14"/>
    </row>
    <row r="624" spans="4:5" x14ac:dyDescent="0.25">
      <c r="D624" s="14"/>
      <c r="E624" s="14"/>
    </row>
    <row r="625" spans="4:5" x14ac:dyDescent="0.25">
      <c r="D625" s="14"/>
      <c r="E625" s="14"/>
    </row>
    <row r="626" spans="4:5" x14ac:dyDescent="0.25">
      <c r="D626" s="14"/>
      <c r="E626" s="14"/>
    </row>
    <row r="627" spans="4:5" x14ac:dyDescent="0.25">
      <c r="D627" s="14"/>
      <c r="E627" s="14"/>
    </row>
    <row r="628" spans="4:5" x14ac:dyDescent="0.25">
      <c r="D628" s="14"/>
      <c r="E628" s="14"/>
    </row>
    <row r="629" spans="4:5" x14ac:dyDescent="0.25">
      <c r="D629" s="14"/>
      <c r="E629" s="14"/>
    </row>
    <row r="630" spans="4:5" x14ac:dyDescent="0.25">
      <c r="D630" s="14"/>
      <c r="E630" s="14"/>
    </row>
    <row r="631" spans="4:5" x14ac:dyDescent="0.25">
      <c r="D631" s="14"/>
      <c r="E631" s="14"/>
    </row>
    <row r="632" spans="4:5" x14ac:dyDescent="0.25">
      <c r="D632" s="14"/>
      <c r="E632" s="14"/>
    </row>
    <row r="633" spans="4:5" x14ac:dyDescent="0.25">
      <c r="D633" s="14"/>
      <c r="E633" s="14"/>
    </row>
    <row r="634" spans="4:5" x14ac:dyDescent="0.25">
      <c r="D634" s="14"/>
      <c r="E634" s="14"/>
    </row>
    <row r="635" spans="4:5" x14ac:dyDescent="0.25">
      <c r="D635" s="14"/>
      <c r="E635" s="14"/>
    </row>
    <row r="636" spans="4:5" x14ac:dyDescent="0.25">
      <c r="D636" s="14"/>
      <c r="E636" s="14"/>
    </row>
    <row r="637" spans="4:5" x14ac:dyDescent="0.25">
      <c r="D637" s="14"/>
      <c r="E637" s="14"/>
    </row>
    <row r="638" spans="4:5" x14ac:dyDescent="0.25">
      <c r="D638" s="14"/>
      <c r="E638" s="14"/>
    </row>
    <row r="639" spans="4:5" x14ac:dyDescent="0.25">
      <c r="D639" s="14"/>
      <c r="E639" s="14"/>
    </row>
    <row r="640" spans="4:5" x14ac:dyDescent="0.25">
      <c r="D640" s="14"/>
      <c r="E640" s="14"/>
    </row>
    <row r="641" spans="4:5" x14ac:dyDescent="0.25">
      <c r="D641" s="14"/>
      <c r="E641" s="14"/>
    </row>
    <row r="642" spans="4:5" x14ac:dyDescent="0.25">
      <c r="D642" s="14"/>
      <c r="E642" s="14"/>
    </row>
    <row r="643" spans="4:5" x14ac:dyDescent="0.25">
      <c r="D643" s="14"/>
      <c r="E643" s="14"/>
    </row>
    <row r="644" spans="4:5" x14ac:dyDescent="0.25">
      <c r="D644" s="14"/>
      <c r="E644" s="14"/>
    </row>
    <row r="645" spans="4:5" x14ac:dyDescent="0.25">
      <c r="D645" s="14"/>
      <c r="E645" s="14"/>
    </row>
    <row r="646" spans="4:5" x14ac:dyDescent="0.25">
      <c r="D646" s="14"/>
      <c r="E646" s="14"/>
    </row>
    <row r="647" spans="4:5" x14ac:dyDescent="0.25">
      <c r="D647" s="14"/>
      <c r="E647" s="14"/>
    </row>
    <row r="648" spans="4:5" x14ac:dyDescent="0.25">
      <c r="D648" s="14"/>
      <c r="E648" s="14"/>
    </row>
    <row r="649" spans="4:5" x14ac:dyDescent="0.25">
      <c r="D649" s="14"/>
      <c r="E649" s="14"/>
    </row>
    <row r="650" spans="4:5" x14ac:dyDescent="0.25">
      <c r="D650" s="14"/>
      <c r="E650" s="14"/>
    </row>
    <row r="651" spans="4:5" x14ac:dyDescent="0.25">
      <c r="D651" s="14"/>
      <c r="E651" s="14"/>
    </row>
    <row r="652" spans="4:5" x14ac:dyDescent="0.25">
      <c r="D652" s="14"/>
      <c r="E652" s="14"/>
    </row>
    <row r="653" spans="4:5" x14ac:dyDescent="0.25">
      <c r="D653" s="14"/>
      <c r="E653" s="14"/>
    </row>
    <row r="654" spans="4:5" x14ac:dyDescent="0.25">
      <c r="D654" s="14"/>
      <c r="E654" s="14"/>
    </row>
    <row r="655" spans="4:5" x14ac:dyDescent="0.25">
      <c r="D655" s="14"/>
      <c r="E655" s="14"/>
    </row>
    <row r="656" spans="4:5" x14ac:dyDescent="0.25">
      <c r="D656" s="14"/>
      <c r="E656" s="14"/>
    </row>
    <row r="657" spans="4:5" x14ac:dyDescent="0.25">
      <c r="D657" s="14"/>
      <c r="E657" s="14"/>
    </row>
    <row r="658" spans="4:5" x14ac:dyDescent="0.25">
      <c r="D658" s="14"/>
      <c r="E658" s="14"/>
    </row>
    <row r="659" spans="4:5" x14ac:dyDescent="0.25">
      <c r="D659" s="14"/>
      <c r="E659" s="14"/>
    </row>
    <row r="660" spans="4:5" x14ac:dyDescent="0.25">
      <c r="D660" s="14"/>
      <c r="E660" s="14"/>
    </row>
    <row r="661" spans="4:5" x14ac:dyDescent="0.25">
      <c r="D661" s="14"/>
      <c r="E661" s="14"/>
    </row>
    <row r="662" spans="4:5" x14ac:dyDescent="0.25">
      <c r="D662" s="14"/>
      <c r="E662" s="14"/>
    </row>
    <row r="663" spans="4:5" x14ac:dyDescent="0.25">
      <c r="D663" s="14"/>
      <c r="E663" s="14"/>
    </row>
    <row r="664" spans="4:5" x14ac:dyDescent="0.25">
      <c r="D664" s="14"/>
      <c r="E664" s="14"/>
    </row>
    <row r="665" spans="4:5" x14ac:dyDescent="0.25">
      <c r="D665" s="14"/>
      <c r="E665" s="14"/>
    </row>
    <row r="666" spans="4:5" x14ac:dyDescent="0.25">
      <c r="D666" s="14"/>
      <c r="E666" s="14"/>
    </row>
    <row r="667" spans="4:5" x14ac:dyDescent="0.25">
      <c r="D667" s="14"/>
      <c r="E667" s="14"/>
    </row>
    <row r="668" spans="4:5" x14ac:dyDescent="0.25">
      <c r="D668" s="14"/>
      <c r="E668" s="14"/>
    </row>
    <row r="669" spans="4:5" x14ac:dyDescent="0.25">
      <c r="D669" s="14"/>
      <c r="E669" s="14"/>
    </row>
    <row r="670" spans="4:5" x14ac:dyDescent="0.25">
      <c r="D670" s="14"/>
      <c r="E670" s="14"/>
    </row>
    <row r="671" spans="4:5" x14ac:dyDescent="0.25">
      <c r="D671" s="14"/>
      <c r="E671" s="14"/>
    </row>
    <row r="672" spans="4:5" x14ac:dyDescent="0.25">
      <c r="D672" s="14"/>
      <c r="E672" s="14"/>
    </row>
    <row r="673" spans="4:5" x14ac:dyDescent="0.25">
      <c r="D673" s="14"/>
      <c r="E673" s="14"/>
    </row>
    <row r="674" spans="4:5" x14ac:dyDescent="0.25">
      <c r="D674" s="14"/>
      <c r="E674" s="14"/>
    </row>
    <row r="675" spans="4:5" x14ac:dyDescent="0.25">
      <c r="D675" s="14"/>
      <c r="E675" s="14"/>
    </row>
    <row r="676" spans="4:5" x14ac:dyDescent="0.25">
      <c r="D676" s="14"/>
      <c r="E676" s="14"/>
    </row>
    <row r="677" spans="4:5" x14ac:dyDescent="0.25">
      <c r="D677" s="14"/>
      <c r="E677" s="14"/>
    </row>
    <row r="678" spans="4:5" x14ac:dyDescent="0.25">
      <c r="D678" s="14"/>
      <c r="E678" s="14"/>
    </row>
    <row r="679" spans="4:5" x14ac:dyDescent="0.25">
      <c r="D679" s="14"/>
      <c r="E679" s="14"/>
    </row>
    <row r="680" spans="4:5" x14ac:dyDescent="0.25">
      <c r="D680" s="14"/>
      <c r="E680" s="14"/>
    </row>
    <row r="681" spans="4:5" x14ac:dyDescent="0.25">
      <c r="D681" s="14"/>
      <c r="E681" s="14"/>
    </row>
    <row r="682" spans="4:5" x14ac:dyDescent="0.25">
      <c r="D682" s="14"/>
      <c r="E682" s="14"/>
    </row>
    <row r="683" spans="4:5" x14ac:dyDescent="0.25">
      <c r="D683" s="14"/>
      <c r="E683" s="14"/>
    </row>
    <row r="684" spans="4:5" x14ac:dyDescent="0.25">
      <c r="D684" s="14"/>
      <c r="E684" s="14"/>
    </row>
    <row r="685" spans="4:5" x14ac:dyDescent="0.25">
      <c r="D685" s="14"/>
      <c r="E685" s="14"/>
    </row>
    <row r="686" spans="4:5" x14ac:dyDescent="0.25">
      <c r="D686" s="14"/>
      <c r="E686" s="14"/>
    </row>
    <row r="687" spans="4:5" x14ac:dyDescent="0.25">
      <c r="D687" s="14"/>
      <c r="E687" s="14"/>
    </row>
    <row r="688" spans="4:5" x14ac:dyDescent="0.25">
      <c r="D688" s="14"/>
      <c r="E688" s="14"/>
    </row>
    <row r="689" spans="4:5" x14ac:dyDescent="0.25">
      <c r="D689" s="14"/>
      <c r="E689" s="14"/>
    </row>
    <row r="690" spans="4:5" x14ac:dyDescent="0.25">
      <c r="D690" s="14"/>
      <c r="E690" s="14"/>
    </row>
    <row r="691" spans="4:5" x14ac:dyDescent="0.25">
      <c r="D691" s="14"/>
      <c r="E691" s="14"/>
    </row>
    <row r="692" spans="4:5" x14ac:dyDescent="0.25">
      <c r="D692" s="14"/>
      <c r="E692" s="14"/>
    </row>
    <row r="693" spans="4:5" x14ac:dyDescent="0.25">
      <c r="D693" s="14"/>
      <c r="E693" s="14"/>
    </row>
    <row r="694" spans="4:5" x14ac:dyDescent="0.25">
      <c r="D694" s="14"/>
      <c r="E694" s="14"/>
    </row>
    <row r="695" spans="4:5" x14ac:dyDescent="0.25">
      <c r="D695" s="14"/>
      <c r="E695" s="14"/>
    </row>
    <row r="696" spans="4:5" x14ac:dyDescent="0.25">
      <c r="D696" s="14"/>
      <c r="E696" s="14"/>
    </row>
    <row r="697" spans="4:5" x14ac:dyDescent="0.25">
      <c r="D697" s="14"/>
      <c r="E697" s="14"/>
    </row>
    <row r="698" spans="4:5" x14ac:dyDescent="0.25">
      <c r="D698" s="14"/>
      <c r="E698" s="14"/>
    </row>
    <row r="699" spans="4:5" x14ac:dyDescent="0.25">
      <c r="D699" s="14"/>
      <c r="E699" s="14"/>
    </row>
    <row r="700" spans="4:5" x14ac:dyDescent="0.25">
      <c r="D700" s="14"/>
      <c r="E700" s="14"/>
    </row>
    <row r="701" spans="4:5" x14ac:dyDescent="0.25">
      <c r="D701" s="14"/>
      <c r="E701" s="14"/>
    </row>
    <row r="702" spans="4:5" x14ac:dyDescent="0.25">
      <c r="D702" s="14"/>
      <c r="E702" s="14"/>
    </row>
    <row r="703" spans="4:5" x14ac:dyDescent="0.25">
      <c r="D703" s="14"/>
      <c r="E703" s="14"/>
    </row>
    <row r="704" spans="4:5" x14ac:dyDescent="0.25">
      <c r="D704" s="14"/>
      <c r="E704" s="14"/>
    </row>
    <row r="705" spans="4:5" x14ac:dyDescent="0.25">
      <c r="D705" s="14"/>
      <c r="E705" s="14"/>
    </row>
  </sheetData>
  <pageMargins left="0.7" right="0.7" top="0.75" bottom="0.75" header="0.3" footer="0.3"/>
  <pageSetup paperSize="9" orientation="portrait" r:id="rId1"/>
  <headerFooter>
    <oddHeader xml:space="preserve">&amp;L
</oddHeader>
    <oddFooter>&amp;C&amp;P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Teresa Rzepko</dc:creator>
  <cp:lastModifiedBy>Teresa Rzepko</cp:lastModifiedBy>
  <cp:lastPrinted>2015-08-04T13:04:31Z</cp:lastPrinted>
  <dcterms:created xsi:type="dcterms:W3CDTF">2015-03-03T14:07:22Z</dcterms:created>
  <dcterms:modified xsi:type="dcterms:W3CDTF">2015-08-04T13:06:30Z</dcterms:modified>
</cp:coreProperties>
</file>